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rthu\Downloads\"/>
    </mc:Choice>
  </mc:AlternateContent>
  <xr:revisionPtr revIDLastSave="0" documentId="13_ncr:1_{6A9EB72D-4773-42A7-BFB7-3B75E0AA1D6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udget" sheetId="1" r:id="rId1"/>
  </sheets>
  <definedNames>
    <definedName name="_xlnm.Print_Titles" localSheetId="0">Budget!$1:$12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0" i="1" l="1"/>
  <c r="E80" i="1"/>
  <c r="D80" i="1"/>
  <c r="C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H45" i="1"/>
  <c r="G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D45" i="1"/>
  <c r="D24" i="1"/>
  <c r="D23" i="1"/>
  <c r="D22" i="1"/>
  <c r="D21" i="1"/>
  <c r="D20" i="1"/>
  <c r="D19" i="1"/>
  <c r="D18" i="1"/>
  <c r="D17" i="1"/>
  <c r="D16" i="1"/>
  <c r="B8" i="1"/>
  <c r="E9" i="1" s="1"/>
  <c r="B6" i="1"/>
  <c r="B5" i="1"/>
  <c r="I45" i="1" l="1"/>
  <c r="D62" i="1"/>
  <c r="D25" i="1"/>
  <c r="B4" i="1" s="1"/>
  <c r="F6" i="1" s="1"/>
  <c r="F9" i="1"/>
  <c r="B7" i="1"/>
  <c r="B9" i="1" s="1"/>
  <c r="G9" i="1"/>
  <c r="G6" i="1" l="1"/>
  <c r="E6" i="1"/>
  <c r="G7" i="1"/>
  <c r="F7" i="1"/>
  <c r="E7" i="1"/>
  <c r="B10" i="1"/>
  <c r="F8" i="1" l="1"/>
  <c r="E8" i="1"/>
  <c r="G8" i="1"/>
  <c r="B11" i="1"/>
</calcChain>
</file>

<file path=xl/sharedStrings.xml><?xml version="1.0" encoding="utf-8"?>
<sst xmlns="http://schemas.openxmlformats.org/spreadsheetml/2006/main" count="94" uniqueCount="88">
  <si>
    <t>MONTHLY BUDGET</t>
  </si>
  <si>
    <t>Month:</t>
  </si>
  <si>
    <t>January 2026</t>
  </si>
  <si>
    <t>Total Monthly Income</t>
  </si>
  <si>
    <t>Fixed Expenses</t>
  </si>
  <si>
    <t>Variable Expenses</t>
  </si>
  <si>
    <t>Irregular Expenses Monthly Set-Aside</t>
  </si>
  <si>
    <t>Savings / Debt Goals</t>
  </si>
  <si>
    <t>Total Monthly Outflow</t>
  </si>
  <si>
    <t>Net Cash Flow</t>
  </si>
  <si>
    <t>Savings Rate</t>
  </si>
  <si>
    <t>3 Months</t>
  </si>
  <si>
    <t>6 Months</t>
  </si>
  <si>
    <t>12 Months</t>
  </si>
  <si>
    <t>Total Income</t>
  </si>
  <si>
    <t>Total Outflow</t>
  </si>
  <si>
    <t>Net Cash Flow (Cumulative)</t>
  </si>
  <si>
    <t>Saved to Goals</t>
  </si>
  <si>
    <t>Income Source</t>
  </si>
  <si>
    <t>Net Pay Amount</t>
  </si>
  <si>
    <t>Pay Frequency</t>
  </si>
  <si>
    <t>Monthly Equivalent</t>
  </si>
  <si>
    <t>Bi-Weekly</t>
  </si>
  <si>
    <t>TOTAL MONTHLY INCOME</t>
  </si>
  <si>
    <t xml:space="preserve">  FIXED EXPENSES</t>
  </si>
  <si>
    <t>Category</t>
  </si>
  <si>
    <t>Payee / Description</t>
  </si>
  <si>
    <t>Due Day</t>
  </si>
  <si>
    <t>Monthly Amount</t>
  </si>
  <si>
    <t>Rent / Mortgage</t>
  </si>
  <si>
    <t>Car Payment</t>
  </si>
  <si>
    <t>Insurance</t>
  </si>
  <si>
    <t>Utilities</t>
  </si>
  <si>
    <t>Phone</t>
  </si>
  <si>
    <t>Internet</t>
  </si>
  <si>
    <t>Subscriptions</t>
  </si>
  <si>
    <t>Minimum Debt Payment</t>
  </si>
  <si>
    <t>Childcare</t>
  </si>
  <si>
    <t>Medical</t>
  </si>
  <si>
    <t>Other</t>
  </si>
  <si>
    <t>TOTAL FIXED EXPENSES</t>
  </si>
  <si>
    <t>Planned Monthly Budget</t>
  </si>
  <si>
    <t>Actual Spending</t>
  </si>
  <si>
    <t>Difference</t>
  </si>
  <si>
    <t>Groceries</t>
  </si>
  <si>
    <t>Gas / Transportation</t>
  </si>
  <si>
    <t>Dining Out</t>
  </si>
  <si>
    <t>Entertainment</t>
  </si>
  <si>
    <t>Shopping</t>
  </si>
  <si>
    <t>Personal Care</t>
  </si>
  <si>
    <t>Pets</t>
  </si>
  <si>
    <t>Kids / Family</t>
  </si>
  <si>
    <t>Gifts</t>
  </si>
  <si>
    <t>Miscellaneous</t>
  </si>
  <si>
    <t>TOTAL VARIABLE EXPENSES</t>
  </si>
  <si>
    <t>Expense Name</t>
  </si>
  <si>
    <t>Total Cost</t>
  </si>
  <si>
    <t>Frequency</t>
  </si>
  <si>
    <t>Monthly Set-Aside</t>
  </si>
  <si>
    <t>Due Month / Notes</t>
  </si>
  <si>
    <t>Car Insurance (6mo)</t>
  </si>
  <si>
    <t>Semi-Annual</t>
  </si>
  <si>
    <t>Due Mar &amp; Sep</t>
  </si>
  <si>
    <t>Holiday Gifts</t>
  </si>
  <si>
    <t>Annual</t>
  </si>
  <si>
    <t>December</t>
  </si>
  <si>
    <t>Vehicle Registration</t>
  </si>
  <si>
    <t>Vacation Fund</t>
  </si>
  <si>
    <t>Property Tax</t>
  </si>
  <si>
    <t>TOTAL MONTHLY SET-ASIDE</t>
  </si>
  <si>
    <t>Goal Name</t>
  </si>
  <si>
    <t>Type</t>
  </si>
  <si>
    <t>Current Balance</t>
  </si>
  <si>
    <t>Monthly Contribution</t>
  </si>
  <si>
    <t>Target Amount</t>
  </si>
  <si>
    <t>Months to Pay Down</t>
  </si>
  <si>
    <t>Progress</t>
  </si>
  <si>
    <t>Emergency Fund</t>
  </si>
  <si>
    <t>Credit Card Debt Payoff</t>
  </si>
  <si>
    <t>Debt Payoff</t>
  </si>
  <si>
    <t>Retirement (IRA)</t>
  </si>
  <si>
    <t>Retirement</t>
  </si>
  <si>
    <t>TOTAL</t>
  </si>
  <si>
    <t>Projections if you kep this Budget going:</t>
  </si>
  <si>
    <t xml:space="preserve">  INCOME (Revenue coming in)</t>
  </si>
  <si>
    <t>Job</t>
  </si>
  <si>
    <t>Irregular Expenses</t>
  </si>
  <si>
    <t xml:space="preserve">  SAVINGS and Debt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</si>
</sst>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;&quot;($&quot;#,##0.00\);\-"/>
    <numFmt numFmtId="165" formatCode="0.0%;[Red]\(0.0%\);\-"/>
    <numFmt numFmtId="166" formatCode="\$#,##0.00;[Red]&quot;($&quot;#,##0.00\);\-"/>
    <numFmt numFmtId="167" formatCode="0.0&quot; months&quot;"/>
  </numFmts>
  <fonts count="14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699"/>
        <bgColor rgb="FFFCE4D6"/>
      </patternFill>
    </fill>
    <fill>
      <patternFill patternType="solid">
        <fgColor rgb="FFE2EFDA"/>
        <bgColor rgb="FFE7E6E6"/>
      </patternFill>
    </fill>
    <fill>
      <patternFill patternType="solid">
        <fgColor rgb="FFFCE4D6"/>
        <bgColor rgb="FFE7E6E6"/>
      </patternFill>
    </fill>
    <fill>
      <patternFill patternType="solid">
        <fgColor rgb="FFFFFFFF"/>
        <bgColor rgb="FFF9F9F9"/>
      </patternFill>
    </fill>
    <fill>
      <patternFill patternType="solid">
        <fgColor rgb="FFE7E6E6"/>
        <bgColor rgb="FFE2EFDA"/>
      </patternFill>
    </fill>
    <fill>
      <patternFill patternType="solid">
        <fgColor rgb="FFF2F2F2"/>
        <bgColor rgb="FFF9F9F9"/>
      </patternFill>
    </fill>
    <fill>
      <patternFill patternType="solid">
        <fgColor rgb="FF00B0F0"/>
        <bgColor rgb="FFE7E6E6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Fill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indent="1"/>
    </xf>
    <xf numFmtId="0" fontId="4" fillId="0" borderId="0" xfId="0" applyFont="1" applyAlignment="1">
      <alignment horizontal="right" indent="1"/>
    </xf>
    <xf numFmtId="164" fontId="6" fillId="3" borderId="1" xfId="0" applyNumberFormat="1" applyFont="1" applyFill="1" applyBorder="1" applyAlignment="1">
      <alignment horizontal="right" indent="1"/>
    </xf>
    <xf numFmtId="164" fontId="6" fillId="0" borderId="1" xfId="0" applyNumberFormat="1" applyFont="1" applyBorder="1" applyAlignment="1">
      <alignment horizontal="right" indent="1"/>
    </xf>
    <xf numFmtId="164" fontId="6" fillId="4" borderId="1" xfId="0" applyNumberFormat="1" applyFont="1" applyFill="1" applyBorder="1" applyAlignment="1">
      <alignment horizontal="right" indent="1"/>
    </xf>
    <xf numFmtId="164" fontId="7" fillId="2" borderId="1" xfId="0" applyNumberFormat="1" applyFont="1" applyFill="1" applyBorder="1" applyAlignment="1">
      <alignment horizontal="right" indent="1"/>
    </xf>
    <xf numFmtId="165" fontId="7" fillId="2" borderId="1" xfId="0" applyNumberFormat="1" applyFont="1" applyFill="1" applyBorder="1" applyAlignment="1">
      <alignment horizontal="right" inden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5" fillId="0" borderId="1" xfId="0" applyNumberFormat="1" applyFont="1" applyBorder="1"/>
    <xf numFmtId="164" fontId="9" fillId="0" borderId="1" xfId="0" applyNumberFormat="1" applyFont="1" applyBorder="1"/>
    <xf numFmtId="0" fontId="1" fillId="7" borderId="1" xfId="0" applyFont="1" applyFill="1" applyBorder="1"/>
    <xf numFmtId="0" fontId="4" fillId="7" borderId="1" xfId="0" applyFont="1" applyFill="1" applyBorder="1" applyAlignment="1">
      <alignment horizontal="right" indent="1"/>
    </xf>
    <xf numFmtId="166" fontId="10" fillId="7" borderId="1" xfId="0" applyNumberFormat="1" applyFont="1" applyFill="1" applyBorder="1"/>
    <xf numFmtId="1" fontId="5" fillId="0" borderId="1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/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right" indent="1"/>
    </xf>
    <xf numFmtId="0" fontId="1" fillId="0" borderId="0" xfId="0" applyFont="1" applyBorder="1"/>
    <xf numFmtId="164" fontId="12" fillId="3" borderId="1" xfId="0" applyNumberFormat="1" applyFont="1" applyFill="1" applyBorder="1" applyAlignment="1">
      <alignment horizontal="right" indent="1"/>
    </xf>
    <xf numFmtId="164" fontId="12" fillId="4" borderId="1" xfId="0" applyNumberFormat="1" applyFont="1" applyFill="1" applyBorder="1" applyAlignment="1">
      <alignment horizontal="right" indent="1"/>
    </xf>
    <xf numFmtId="164" fontId="12" fillId="2" borderId="1" xfId="0" applyNumberFormat="1" applyFont="1" applyFill="1" applyBorder="1" applyAlignment="1">
      <alignment horizontal="right" indent="1"/>
    </xf>
    <xf numFmtId="164" fontId="12" fillId="6" borderId="1" xfId="0" applyNumberFormat="1" applyFont="1" applyFill="1" applyBorder="1" applyAlignment="1">
      <alignment horizontal="right" indent="1"/>
    </xf>
    <xf numFmtId="0" fontId="13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vertical="center"/>
    </xf>
    <xf numFmtId="0" fontId="5" fillId="0" borderId="3" xfId="0" applyFont="1" applyBorder="1"/>
    <xf numFmtId="1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166" fontId="10" fillId="0" borderId="0" xfId="0" applyNumberFormat="1" applyFont="1" applyFill="1" applyBorder="1"/>
    <xf numFmtId="0" fontId="2" fillId="0" borderId="1" xfId="0" applyFont="1" applyFill="1" applyBorder="1" applyAlignment="1">
      <alignment horizontal="right" indent="1"/>
    </xf>
    <xf numFmtId="166" fontId="2" fillId="0" borderId="1" xfId="0" applyNumberFormat="1" applyFont="1" applyFill="1" applyBorder="1"/>
    <xf numFmtId="164" fontId="9" fillId="0" borderId="3" xfId="0" applyNumberFormat="1" applyFont="1" applyBorder="1"/>
    <xf numFmtId="167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/>
    <xf numFmtId="166" fontId="10" fillId="0" borderId="0" xfId="0" applyNumberFormat="1" applyFont="1" applyFill="1" applyBorder="1" applyAlignment="1">
      <alignment horizontal="right" indent="1"/>
    </xf>
    <xf numFmtId="165" fontId="10" fillId="0" borderId="0" xfId="0" applyNumberFormat="1" applyFont="1" applyFill="1" applyBorder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z val="12"/>
        <color rgb="FF9C0006"/>
        <name val="Arial"/>
        <charset val="1"/>
      </font>
      <fill>
        <patternFill>
          <bgColor rgb="FFFFC7CE"/>
        </patternFill>
      </fill>
    </dxf>
    <dxf>
      <font>
        <b/>
        <sz val="12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7E6E6"/>
      <rgbColor rgb="FFFF00FF"/>
      <rgbColor rgb="FF00FFFF"/>
      <rgbColor rgb="FF9C0006"/>
      <rgbColor rgb="FF008000"/>
      <rgbColor rgb="FF000080"/>
      <rgbColor rgb="FF779637"/>
      <rgbColor rgb="FF800080"/>
      <rgbColor rgb="FF4672A8"/>
      <rgbColor rgb="FFBFBFBF"/>
      <rgbColor rgb="FF878787"/>
      <rgbColor rgb="FF93A9CE"/>
      <rgbColor rgb="FFAB4744"/>
      <rgbColor rgb="FFF9F9F9"/>
      <rgbColor rgb="FFE2EFDA"/>
      <rgbColor rgb="FF660066"/>
      <rgbColor rgb="FFDC853E"/>
      <rgbColor rgb="FF2E5F99"/>
      <rgbColor rgb="FFD9D9D9"/>
      <rgbColor rgb="FF000080"/>
      <rgbColor rgb="FFFF00FF"/>
      <rgbColor rgb="FFD9E2F3"/>
      <rgbColor rgb="FF00FFFF"/>
      <rgbColor rgb="FF800080"/>
      <rgbColor rgb="FF800000"/>
      <rgbColor rgb="FF4F81BD"/>
      <rgbColor rgb="FF0000FF"/>
      <rgbColor rgb="FF00CCFF"/>
      <rgbColor rgb="FFF2F2F2"/>
      <rgbColor rgb="FFC6EFCE"/>
      <rgbColor rgb="FFFFE699"/>
      <rgbColor rgb="FF99CCFF"/>
      <rgbColor rgb="FFD09493"/>
      <rgbColor rgb="FFB8CD97"/>
      <rgbColor rgb="FFFFC7CE"/>
      <rgbColor rgb="FF397BCA"/>
      <rgbColor rgb="FF33CCCC"/>
      <rgbColor rgb="FF9CC745"/>
      <rgbColor rgb="FFFCE4D6"/>
      <rgbColor rgb="FFFF9900"/>
      <rgbColor rgb="FFFF6600"/>
      <rgbColor rgb="FF725990"/>
      <rgbColor rgb="FF8AA64F"/>
      <rgbColor rgb="FF1F3864"/>
      <rgbColor rgb="FF4299B0"/>
      <rgbColor rgb="FF006100"/>
      <rgbColor rgb="FF333300"/>
      <rgbColor rgb="FF9C2F2C"/>
      <rgbColor rgb="FFCE3A36"/>
      <rgbColor rgb="FF5E437F"/>
      <rgbColor rgb="FF7B57A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Monthly Outflow 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0"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rgbClr val="2E5F99"/>
                  </a:gs>
                  <a:gs pos="80000">
                    <a:srgbClr val="3C7AC7"/>
                  </a:gs>
                  <a:gs pos="100000">
                    <a:srgbClr val="397BCA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11EC-46F6-AB83-5F611667B484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rgbClr val="9C2F2C"/>
                  </a:gs>
                  <a:gs pos="80000">
                    <a:srgbClr val="CB3D39"/>
                  </a:gs>
                  <a:gs pos="100000">
                    <a:srgbClr val="CE3A36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11EC-46F6-AB83-5F611667B484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79637"/>
                  </a:gs>
                  <a:gs pos="80000">
                    <a:srgbClr val="9BC348"/>
                  </a:gs>
                  <a:gs pos="100000">
                    <a:srgbClr val="9CC745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11EC-46F6-AB83-5F611667B484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5E437F"/>
                  </a:gs>
                  <a:gs pos="80000">
                    <a:srgbClr val="7B57A5"/>
                  </a:gs>
                  <a:gs pos="100000">
                    <a:srgbClr val="7B57A7"/>
                  </a:gs>
                </a:gsLst>
                <a:lin ang="16200000"/>
              </a:gra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11EC-46F6-AB83-5F611667B484}"/>
              </c:ext>
            </c:extLst>
          </c:dPt>
          <c:cat>
            <c:strRef>
              <c:f>Budget!$A$5:$A$8</c:f>
              <c:strCache>
                <c:ptCount val="4"/>
                <c:pt idx="0">
                  <c:v>Fixed Expenses</c:v>
                </c:pt>
                <c:pt idx="1">
                  <c:v>Variable Expenses</c:v>
                </c:pt>
                <c:pt idx="2">
                  <c:v>Irregular Expenses Monthly Set-Aside</c:v>
                </c:pt>
                <c:pt idx="3">
                  <c:v>Savings / Debt Goals</c:v>
                </c:pt>
              </c:strCache>
            </c:strRef>
          </c:cat>
          <c:val>
            <c:numRef>
              <c:f>Budget!$B$5:$B$8</c:f>
              <c:numCache>
                <c:formatCode>\$#,##0.00;"($"#,##0.00\);\-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587.5</c:v>
                </c:pt>
                <c:pt idx="3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EC-46F6-AB83-5F611667B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15</xdr:col>
      <xdr:colOff>223620</xdr:colOff>
      <xdr:row>10</xdr:row>
      <xdr:rowOff>92880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showGridLines="0" tabSelected="1" topLeftCell="A51" zoomScaleNormal="100" workbookViewId="0">
      <selection activeCell="A65" sqref="A65"/>
    </sheetView>
  </sheetViews>
  <sheetFormatPr defaultColWidth="8.6640625" defaultRowHeight="14.4" x14ac:dyDescent="0.3"/>
  <cols>
    <col min="1" max="1" width="24" style="2" customWidth="1"/>
    <col min="2" max="2" width="18" style="2" customWidth="1"/>
    <col min="3" max="3" width="16" style="2" customWidth="1"/>
    <col min="4" max="4" width="18" style="2" customWidth="1"/>
    <col min="5" max="5" width="14" style="2" customWidth="1"/>
    <col min="6" max="6" width="22" style="2" customWidth="1"/>
    <col min="7" max="7" width="14" style="2" customWidth="1"/>
    <col min="8" max="8" width="8.6640625" style="2"/>
    <col min="9" max="9" width="11.21875" style="2" customWidth="1"/>
    <col min="10" max="16384" width="8.6640625" style="2"/>
  </cols>
  <sheetData>
    <row r="1" spans="1:7" ht="27.7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3" t="s">
        <v>1</v>
      </c>
      <c r="B2" s="4" t="s">
        <v>2</v>
      </c>
    </row>
    <row r="4" spans="1:7" x14ac:dyDescent="0.3">
      <c r="A4" s="5" t="s">
        <v>3</v>
      </c>
      <c r="B4" s="6">
        <f>D25</f>
        <v>5416.666666666667</v>
      </c>
      <c r="D4" s="2" t="s">
        <v>83</v>
      </c>
    </row>
    <row r="5" spans="1:7" x14ac:dyDescent="0.3">
      <c r="A5" s="5" t="s">
        <v>4</v>
      </c>
      <c r="B5" s="7">
        <f>SUM(D29:D44)</f>
        <v>0</v>
      </c>
      <c r="E5" s="21" t="s">
        <v>11</v>
      </c>
      <c r="F5" s="21" t="s">
        <v>12</v>
      </c>
      <c r="G5" s="21" t="s">
        <v>13</v>
      </c>
    </row>
    <row r="6" spans="1:7" x14ac:dyDescent="0.3">
      <c r="A6" s="5" t="s">
        <v>5</v>
      </c>
      <c r="B6" s="7">
        <f>SUM(H29:H44)</f>
        <v>0</v>
      </c>
      <c r="D6" s="22" t="s">
        <v>14</v>
      </c>
      <c r="E6" s="24">
        <f>B$4*3</f>
        <v>16250</v>
      </c>
      <c r="F6" s="24">
        <f>B$4*6</f>
        <v>32500</v>
      </c>
      <c r="G6" s="24">
        <f>B$4*12</f>
        <v>65000</v>
      </c>
    </row>
    <row r="7" spans="1:7" x14ac:dyDescent="0.3">
      <c r="A7" s="5" t="s">
        <v>6</v>
      </c>
      <c r="B7" s="7">
        <f>SUM(D49:D61)</f>
        <v>587.5</v>
      </c>
      <c r="D7" s="22" t="s">
        <v>15</v>
      </c>
      <c r="E7" s="25">
        <f>B$9*3</f>
        <v>4762.5</v>
      </c>
      <c r="F7" s="25">
        <f>B$9*6</f>
        <v>9525</v>
      </c>
      <c r="G7" s="25">
        <f>B$9*12</f>
        <v>19050</v>
      </c>
    </row>
    <row r="8" spans="1:7" x14ac:dyDescent="0.3">
      <c r="A8" s="5" t="s">
        <v>7</v>
      </c>
      <c r="B8" s="7">
        <f>SUM(D66:D79)</f>
        <v>1000</v>
      </c>
      <c r="D8" s="22" t="s">
        <v>16</v>
      </c>
      <c r="E8" s="26">
        <f>B$10*3</f>
        <v>11487.5</v>
      </c>
      <c r="F8" s="26">
        <f>B$10*6</f>
        <v>22975</v>
      </c>
      <c r="G8" s="26">
        <f>B$10*12</f>
        <v>45950</v>
      </c>
    </row>
    <row r="9" spans="1:7" x14ac:dyDescent="0.3">
      <c r="A9" s="5" t="s">
        <v>8</v>
      </c>
      <c r="B9" s="8">
        <f>B5+B6+B7+B8</f>
        <v>1587.5</v>
      </c>
      <c r="D9" s="22" t="s">
        <v>17</v>
      </c>
      <c r="E9" s="27">
        <f>B$8*3</f>
        <v>3000</v>
      </c>
      <c r="F9" s="27">
        <f>B$8*6</f>
        <v>6000</v>
      </c>
      <c r="G9" s="27">
        <f>B$8*12</f>
        <v>12000</v>
      </c>
    </row>
    <row r="10" spans="1:7" ht="15.6" x14ac:dyDescent="0.3">
      <c r="A10" s="5" t="s">
        <v>9</v>
      </c>
      <c r="B10" s="9">
        <f>B4-B9</f>
        <v>3829.166666666667</v>
      </c>
      <c r="D10" s="23"/>
    </row>
    <row r="11" spans="1:7" ht="15.6" x14ac:dyDescent="0.3">
      <c r="A11" s="5" t="s">
        <v>10</v>
      </c>
      <c r="B11" s="10">
        <f>IFERROR((B8+MAX(B10,0))/B4,0)</f>
        <v>0.8915384615384615</v>
      </c>
    </row>
    <row r="14" spans="1:7" ht="21.75" customHeight="1" x14ac:dyDescent="0.3">
      <c r="A14" s="28" t="s">
        <v>84</v>
      </c>
      <c r="B14" s="28"/>
      <c r="C14" s="28"/>
      <c r="D14" s="28"/>
    </row>
    <row r="15" spans="1:7" ht="27.75" customHeight="1" x14ac:dyDescent="0.3">
      <c r="A15" s="11" t="s">
        <v>18</v>
      </c>
      <c r="B15" s="11" t="s">
        <v>19</v>
      </c>
      <c r="C15" s="11" t="s">
        <v>20</v>
      </c>
      <c r="D15" s="11" t="s">
        <v>21</v>
      </c>
    </row>
    <row r="16" spans="1:7" x14ac:dyDescent="0.3">
      <c r="A16" s="12" t="s">
        <v>85</v>
      </c>
      <c r="B16" s="13">
        <v>2500</v>
      </c>
      <c r="C16" s="12" t="s">
        <v>22</v>
      </c>
      <c r="D16" s="14">
        <f t="shared" ref="D16:D24" si="0">IFERROR(IF(B16="","",IF(C16="Weekly",B16*52/12,IF(C16="Bi-Weekly",B16*26/12,IF(C16="Semi-Monthly",B16*2,IF(C16="Monthly",B16,IF(C16="Annual",B16/12,IF(C16="One-Time",B16/12,""))))))),"")</f>
        <v>5416.666666666667</v>
      </c>
    </row>
    <row r="17" spans="1:9" x14ac:dyDescent="0.3">
      <c r="A17" s="12"/>
      <c r="B17" s="13"/>
      <c r="C17" s="12"/>
      <c r="D17" s="14" t="str">
        <f t="shared" si="0"/>
        <v/>
      </c>
    </row>
    <row r="18" spans="1:9" x14ac:dyDescent="0.3">
      <c r="A18" s="12"/>
      <c r="B18" s="13"/>
      <c r="C18" s="12"/>
      <c r="D18" s="14" t="str">
        <f t="shared" si="0"/>
        <v/>
      </c>
    </row>
    <row r="19" spans="1:9" x14ac:dyDescent="0.3">
      <c r="A19" s="12"/>
      <c r="B19" s="13"/>
      <c r="C19" s="12"/>
      <c r="D19" s="14" t="str">
        <f t="shared" si="0"/>
        <v/>
      </c>
    </row>
    <row r="20" spans="1:9" x14ac:dyDescent="0.3">
      <c r="A20" s="12"/>
      <c r="B20" s="13"/>
      <c r="C20" s="12"/>
      <c r="D20" s="14" t="str">
        <f t="shared" si="0"/>
        <v/>
      </c>
    </row>
    <row r="21" spans="1:9" x14ac:dyDescent="0.3">
      <c r="A21" s="12"/>
      <c r="B21" s="13"/>
      <c r="C21" s="12"/>
      <c r="D21" s="14" t="str">
        <f t="shared" si="0"/>
        <v/>
      </c>
    </row>
    <row r="22" spans="1:9" x14ac:dyDescent="0.3">
      <c r="A22" s="12"/>
      <c r="B22" s="13"/>
      <c r="C22" s="12"/>
      <c r="D22" s="14" t="str">
        <f t="shared" si="0"/>
        <v/>
      </c>
    </row>
    <row r="23" spans="1:9" x14ac:dyDescent="0.3">
      <c r="A23" s="12"/>
      <c r="B23" s="13"/>
      <c r="C23" s="12"/>
      <c r="D23" s="14" t="str">
        <f t="shared" si="0"/>
        <v/>
      </c>
    </row>
    <row r="24" spans="1:9" x14ac:dyDescent="0.3">
      <c r="A24" s="12"/>
      <c r="B24" s="13"/>
      <c r="C24" s="12"/>
      <c r="D24" s="14" t="str">
        <f t="shared" si="0"/>
        <v/>
      </c>
    </row>
    <row r="25" spans="1:9" x14ac:dyDescent="0.3">
      <c r="A25" s="15"/>
      <c r="B25" s="15"/>
      <c r="C25" s="16" t="s">
        <v>23</v>
      </c>
      <c r="D25" s="17">
        <f>SUM(D16:D24)</f>
        <v>5416.666666666667</v>
      </c>
    </row>
    <row r="27" spans="1:9" ht="21.75" customHeight="1" x14ac:dyDescent="0.3">
      <c r="A27" s="28" t="s">
        <v>24</v>
      </c>
      <c r="B27" s="28"/>
      <c r="C27" s="28"/>
      <c r="D27" s="28"/>
      <c r="F27" s="28" t="s">
        <v>5</v>
      </c>
      <c r="G27" s="28"/>
      <c r="H27" s="28"/>
      <c r="I27" s="28"/>
    </row>
    <row r="28" spans="1:9" ht="27.75" customHeight="1" x14ac:dyDescent="0.3">
      <c r="A28" s="11" t="s">
        <v>25</v>
      </c>
      <c r="B28" s="11" t="s">
        <v>26</v>
      </c>
      <c r="C28" s="11" t="s">
        <v>27</v>
      </c>
      <c r="D28" s="11" t="s">
        <v>28</v>
      </c>
      <c r="F28" s="11" t="s">
        <v>25</v>
      </c>
      <c r="G28" s="11" t="s">
        <v>41</v>
      </c>
      <c r="H28" s="11" t="s">
        <v>42</v>
      </c>
      <c r="I28" s="11" t="s">
        <v>43</v>
      </c>
    </row>
    <row r="29" spans="1:9" x14ac:dyDescent="0.3">
      <c r="A29" s="12" t="s">
        <v>29</v>
      </c>
      <c r="B29" s="12"/>
      <c r="C29" s="18"/>
      <c r="D29" s="13"/>
      <c r="F29" s="12" t="s">
        <v>44</v>
      </c>
      <c r="G29" s="13"/>
      <c r="H29" s="13"/>
      <c r="I29" s="14" t="str">
        <f t="shared" ref="I29:I44" si="1">IF(AND(G29="",H29=""),"",IFERROR(G29-H29,""))</f>
        <v/>
      </c>
    </row>
    <row r="30" spans="1:9" x14ac:dyDescent="0.3">
      <c r="A30" s="12" t="s">
        <v>30</v>
      </c>
      <c r="B30" s="12"/>
      <c r="C30" s="18"/>
      <c r="D30" s="13"/>
      <c r="F30" s="12" t="s">
        <v>45</v>
      </c>
      <c r="G30" s="13"/>
      <c r="H30" s="13"/>
      <c r="I30" s="14" t="str">
        <f t="shared" si="1"/>
        <v/>
      </c>
    </row>
    <row r="31" spans="1:9" x14ac:dyDescent="0.3">
      <c r="A31" s="12" t="s">
        <v>31</v>
      </c>
      <c r="B31" s="12"/>
      <c r="C31" s="18"/>
      <c r="D31" s="13"/>
      <c r="F31" s="12" t="s">
        <v>46</v>
      </c>
      <c r="G31" s="13"/>
      <c r="H31" s="13"/>
      <c r="I31" s="14" t="str">
        <f t="shared" si="1"/>
        <v/>
      </c>
    </row>
    <row r="32" spans="1:9" x14ac:dyDescent="0.3">
      <c r="A32" s="12" t="s">
        <v>32</v>
      </c>
      <c r="B32" s="12"/>
      <c r="C32" s="18"/>
      <c r="D32" s="13"/>
      <c r="F32" s="12" t="s">
        <v>47</v>
      </c>
      <c r="G32" s="13"/>
      <c r="H32" s="13"/>
      <c r="I32" s="14" t="str">
        <f t="shared" si="1"/>
        <v/>
      </c>
    </row>
    <row r="33" spans="1:9" x14ac:dyDescent="0.3">
      <c r="A33" s="12" t="s">
        <v>33</v>
      </c>
      <c r="B33" s="12"/>
      <c r="C33" s="18"/>
      <c r="D33" s="13"/>
      <c r="F33" s="12" t="s">
        <v>48</v>
      </c>
      <c r="G33" s="13"/>
      <c r="H33" s="13"/>
      <c r="I33" s="14" t="str">
        <f t="shared" si="1"/>
        <v/>
      </c>
    </row>
    <row r="34" spans="1:9" x14ac:dyDescent="0.3">
      <c r="A34" s="12" t="s">
        <v>34</v>
      </c>
      <c r="B34" s="12"/>
      <c r="C34" s="18"/>
      <c r="D34" s="13"/>
      <c r="F34" s="12" t="s">
        <v>49</v>
      </c>
      <c r="G34" s="13"/>
      <c r="H34" s="13"/>
      <c r="I34" s="14" t="str">
        <f t="shared" si="1"/>
        <v/>
      </c>
    </row>
    <row r="35" spans="1:9" x14ac:dyDescent="0.3">
      <c r="A35" s="12" t="s">
        <v>35</v>
      </c>
      <c r="B35" s="12"/>
      <c r="C35" s="18"/>
      <c r="D35" s="13"/>
      <c r="F35" s="12" t="s">
        <v>50</v>
      </c>
      <c r="G35" s="13"/>
      <c r="H35" s="13"/>
      <c r="I35" s="14" t="str">
        <f t="shared" si="1"/>
        <v/>
      </c>
    </row>
    <row r="36" spans="1:9" x14ac:dyDescent="0.3">
      <c r="A36" s="12" t="s">
        <v>36</v>
      </c>
      <c r="B36" s="12"/>
      <c r="C36" s="18"/>
      <c r="D36" s="13"/>
      <c r="F36" s="12" t="s">
        <v>51</v>
      </c>
      <c r="G36" s="13"/>
      <c r="H36" s="13"/>
      <c r="I36" s="14" t="str">
        <f t="shared" si="1"/>
        <v/>
      </c>
    </row>
    <row r="37" spans="1:9" x14ac:dyDescent="0.3">
      <c r="A37" s="12" t="s">
        <v>37</v>
      </c>
      <c r="B37" s="12"/>
      <c r="C37" s="18"/>
      <c r="D37" s="13"/>
      <c r="F37" s="12" t="s">
        <v>52</v>
      </c>
      <c r="G37" s="13"/>
      <c r="H37" s="13"/>
      <c r="I37" s="14" t="str">
        <f t="shared" si="1"/>
        <v/>
      </c>
    </row>
    <row r="38" spans="1:9" x14ac:dyDescent="0.3">
      <c r="A38" s="12" t="s">
        <v>38</v>
      </c>
      <c r="B38" s="12"/>
      <c r="C38" s="18"/>
      <c r="D38" s="13"/>
      <c r="F38" s="12" t="s">
        <v>53</v>
      </c>
      <c r="G38" s="13"/>
      <c r="H38" s="13"/>
      <c r="I38" s="14" t="str">
        <f t="shared" si="1"/>
        <v/>
      </c>
    </row>
    <row r="39" spans="1:9" x14ac:dyDescent="0.3">
      <c r="A39" s="12" t="s">
        <v>39</v>
      </c>
      <c r="B39" s="12"/>
      <c r="C39" s="18"/>
      <c r="D39" s="13"/>
      <c r="F39" s="12"/>
      <c r="G39" s="13"/>
      <c r="H39" s="13"/>
      <c r="I39" s="14" t="str">
        <f t="shared" si="1"/>
        <v/>
      </c>
    </row>
    <row r="40" spans="1:9" x14ac:dyDescent="0.3">
      <c r="A40" s="12"/>
      <c r="B40" s="12"/>
      <c r="C40" s="18"/>
      <c r="D40" s="13"/>
      <c r="F40" s="12"/>
      <c r="G40" s="13"/>
      <c r="H40" s="13"/>
      <c r="I40" s="14" t="str">
        <f t="shared" si="1"/>
        <v/>
      </c>
    </row>
    <row r="41" spans="1:9" x14ac:dyDescent="0.3">
      <c r="A41" s="12"/>
      <c r="B41" s="12"/>
      <c r="C41" s="18"/>
      <c r="D41" s="13"/>
      <c r="F41" s="12"/>
      <c r="G41" s="13"/>
      <c r="H41" s="13"/>
      <c r="I41" s="14" t="str">
        <f t="shared" si="1"/>
        <v/>
      </c>
    </row>
    <row r="42" spans="1:9" x14ac:dyDescent="0.3">
      <c r="A42" s="12"/>
      <c r="B42" s="12"/>
      <c r="C42" s="18"/>
      <c r="D42" s="13"/>
      <c r="F42" s="12"/>
      <c r="G42" s="13"/>
      <c r="H42" s="13"/>
      <c r="I42" s="14" t="str">
        <f t="shared" si="1"/>
        <v/>
      </c>
    </row>
    <row r="43" spans="1:9" x14ac:dyDescent="0.3">
      <c r="A43" s="12"/>
      <c r="B43" s="12"/>
      <c r="C43" s="18"/>
      <c r="D43" s="13"/>
      <c r="F43" s="12"/>
      <c r="G43" s="13"/>
      <c r="H43" s="13"/>
      <c r="I43" s="14" t="str">
        <f t="shared" si="1"/>
        <v/>
      </c>
    </row>
    <row r="44" spans="1:9" x14ac:dyDescent="0.3">
      <c r="A44" s="30"/>
      <c r="B44" s="30"/>
      <c r="C44" s="31"/>
      <c r="D44" s="32"/>
      <c r="F44" s="12"/>
      <c r="G44" s="13"/>
      <c r="H44" s="13"/>
      <c r="I44" s="14" t="str">
        <f t="shared" si="1"/>
        <v/>
      </c>
    </row>
    <row r="45" spans="1:9" x14ac:dyDescent="0.3">
      <c r="A45" s="33"/>
      <c r="B45" s="33"/>
      <c r="C45" s="34" t="s">
        <v>40</v>
      </c>
      <c r="D45" s="35">
        <f>SUM(D29:D44)</f>
        <v>0</v>
      </c>
      <c r="F45" s="36" t="s">
        <v>54</v>
      </c>
      <c r="G45" s="37">
        <f>SUM(G29:G44)</f>
        <v>0</v>
      </c>
      <c r="H45" s="37">
        <f>SUM(H29:H44)</f>
        <v>0</v>
      </c>
      <c r="I45" s="37">
        <f>SUM(I29:I44)</f>
        <v>0</v>
      </c>
    </row>
    <row r="47" spans="1:9" ht="21.75" customHeight="1" x14ac:dyDescent="0.3">
      <c r="A47" s="29" t="s">
        <v>86</v>
      </c>
      <c r="B47" s="29"/>
      <c r="C47" s="29"/>
      <c r="D47" s="29"/>
      <c r="E47" s="29"/>
    </row>
    <row r="48" spans="1:9" ht="27.75" customHeight="1" x14ac:dyDescent="0.3">
      <c r="A48" s="11" t="s">
        <v>55</v>
      </c>
      <c r="B48" s="11" t="s">
        <v>56</v>
      </c>
      <c r="C48" s="11" t="s">
        <v>57</v>
      </c>
      <c r="D48" s="11" t="s">
        <v>58</v>
      </c>
      <c r="E48" s="11" t="s">
        <v>59</v>
      </c>
    </row>
    <row r="49" spans="1:7" x14ac:dyDescent="0.3">
      <c r="A49" s="12" t="s">
        <v>60</v>
      </c>
      <c r="B49" s="13">
        <v>750</v>
      </c>
      <c r="C49" s="12" t="s">
        <v>61</v>
      </c>
      <c r="D49" s="14">
        <f t="shared" ref="D49:D61" si="2">IFERROR(IF(B49="","",IF(C49="Annual",B49/12,IF(C49="Semi-Annual",B49/6,IF(C49="Quarterly",B49/3,IF(C49="Every 2 Years",B49/24,IF(C49="One-Time",B49/12,"")))))),"")</f>
        <v>125</v>
      </c>
      <c r="E49" s="12" t="s">
        <v>62</v>
      </c>
    </row>
    <row r="50" spans="1:7" x14ac:dyDescent="0.3">
      <c r="A50" s="12" t="s">
        <v>63</v>
      </c>
      <c r="B50" s="13">
        <v>600</v>
      </c>
      <c r="C50" s="12" t="s">
        <v>64</v>
      </c>
      <c r="D50" s="14">
        <f t="shared" si="2"/>
        <v>50</v>
      </c>
      <c r="E50" s="12" t="s">
        <v>65</v>
      </c>
    </row>
    <row r="51" spans="1:7" x14ac:dyDescent="0.3">
      <c r="A51" s="12" t="s">
        <v>66</v>
      </c>
      <c r="B51" s="13">
        <v>150</v>
      </c>
      <c r="C51" s="12" t="s">
        <v>64</v>
      </c>
      <c r="D51" s="14">
        <f t="shared" si="2"/>
        <v>12.5</v>
      </c>
      <c r="E51" s="12"/>
    </row>
    <row r="52" spans="1:7" x14ac:dyDescent="0.3">
      <c r="A52" s="12" t="s">
        <v>67</v>
      </c>
      <c r="B52" s="13">
        <v>2400</v>
      </c>
      <c r="C52" s="12" t="s">
        <v>64</v>
      </c>
      <c r="D52" s="14">
        <f t="shared" si="2"/>
        <v>200</v>
      </c>
      <c r="E52" s="12"/>
    </row>
    <row r="53" spans="1:7" x14ac:dyDescent="0.3">
      <c r="A53" s="12" t="s">
        <v>68</v>
      </c>
      <c r="B53" s="13">
        <v>1200</v>
      </c>
      <c r="C53" s="12" t="s">
        <v>61</v>
      </c>
      <c r="D53" s="14">
        <f t="shared" si="2"/>
        <v>200</v>
      </c>
      <c r="E53" s="12"/>
    </row>
    <row r="54" spans="1:7" x14ac:dyDescent="0.3">
      <c r="A54" s="12"/>
      <c r="B54" s="13"/>
      <c r="C54" s="12"/>
      <c r="D54" s="14" t="str">
        <f t="shared" si="2"/>
        <v/>
      </c>
      <c r="E54" s="12"/>
    </row>
    <row r="55" spans="1:7" x14ac:dyDescent="0.3">
      <c r="A55" s="12"/>
      <c r="B55" s="13"/>
      <c r="C55" s="12"/>
      <c r="D55" s="14" t="str">
        <f t="shared" si="2"/>
        <v/>
      </c>
      <c r="E55" s="12"/>
    </row>
    <row r="56" spans="1:7" x14ac:dyDescent="0.3">
      <c r="A56" s="12"/>
      <c r="B56" s="13"/>
      <c r="C56" s="12"/>
      <c r="D56" s="14" t="str">
        <f t="shared" si="2"/>
        <v/>
      </c>
      <c r="E56" s="12"/>
    </row>
    <row r="57" spans="1:7" x14ac:dyDescent="0.3">
      <c r="A57" s="12"/>
      <c r="B57" s="13"/>
      <c r="C57" s="12"/>
      <c r="D57" s="14" t="str">
        <f t="shared" si="2"/>
        <v/>
      </c>
      <c r="E57" s="12"/>
    </row>
    <row r="58" spans="1:7" x14ac:dyDescent="0.3">
      <c r="A58" s="12"/>
      <c r="B58" s="13"/>
      <c r="C58" s="12"/>
      <c r="D58" s="14" t="str">
        <f t="shared" si="2"/>
        <v/>
      </c>
      <c r="E58" s="12"/>
    </row>
    <row r="59" spans="1:7" x14ac:dyDescent="0.3">
      <c r="A59" s="12"/>
      <c r="B59" s="13"/>
      <c r="C59" s="12"/>
      <c r="D59" s="14" t="str">
        <f t="shared" si="2"/>
        <v/>
      </c>
      <c r="E59" s="12"/>
    </row>
    <row r="60" spans="1:7" x14ac:dyDescent="0.3">
      <c r="A60" s="12"/>
      <c r="B60" s="13"/>
      <c r="C60" s="12"/>
      <c r="D60" s="14" t="str">
        <f t="shared" si="2"/>
        <v/>
      </c>
      <c r="E60" s="12"/>
    </row>
    <row r="61" spans="1:7" x14ac:dyDescent="0.3">
      <c r="A61" s="30"/>
      <c r="B61" s="32"/>
      <c r="C61" s="30"/>
      <c r="D61" s="38" t="str">
        <f t="shared" si="2"/>
        <v/>
      </c>
      <c r="E61" s="30"/>
    </row>
    <row r="62" spans="1:7" x14ac:dyDescent="0.3">
      <c r="A62" s="33"/>
      <c r="B62" s="33"/>
      <c r="C62" s="34" t="s">
        <v>69</v>
      </c>
      <c r="D62" s="35">
        <f>SUM(D49:D61)</f>
        <v>587.5</v>
      </c>
      <c r="E62" s="33"/>
    </row>
    <row r="64" spans="1:7" ht="21.75" customHeight="1" x14ac:dyDescent="0.3">
      <c r="A64" s="28" t="s">
        <v>87</v>
      </c>
      <c r="B64" s="28"/>
      <c r="C64" s="28"/>
      <c r="D64" s="28"/>
      <c r="E64" s="28"/>
      <c r="F64" s="28"/>
      <c r="G64" s="28"/>
    </row>
    <row r="65" spans="1:7" ht="27.75" customHeight="1" x14ac:dyDescent="0.3">
      <c r="A65" s="11" t="s">
        <v>70</v>
      </c>
      <c r="B65" s="11" t="s">
        <v>71</v>
      </c>
      <c r="C65" s="11" t="s">
        <v>72</v>
      </c>
      <c r="D65" s="11" t="s">
        <v>73</v>
      </c>
      <c r="E65" s="11" t="s">
        <v>74</v>
      </c>
      <c r="F65" s="11" t="s">
        <v>75</v>
      </c>
      <c r="G65" s="11" t="s">
        <v>76</v>
      </c>
    </row>
    <row r="66" spans="1:7" x14ac:dyDescent="0.3">
      <c r="A66" s="12" t="s">
        <v>77</v>
      </c>
      <c r="B66" s="12" t="s">
        <v>77</v>
      </c>
      <c r="C66" s="13">
        <v>2500</v>
      </c>
      <c r="D66" s="13">
        <v>300</v>
      </c>
      <c r="E66" s="13">
        <v>15000</v>
      </c>
      <c r="F66" s="19">
        <f t="shared" ref="F66:F79" si="3">IFERROR(IF(OR(D66="",D66&lt;=0,E66="",C66=E66),"",ABS(E66-C66)/D66),"")</f>
        <v>41.666666666666664</v>
      </c>
      <c r="G66" s="20">
        <f t="shared" ref="G66:G79" si="4">IFERROR(IF(OR(E66="",E66=0),"",C66/E66),"")</f>
        <v>0.16666666666666666</v>
      </c>
    </row>
    <row r="67" spans="1:7" x14ac:dyDescent="0.3">
      <c r="A67" s="12" t="s">
        <v>78</v>
      </c>
      <c r="B67" s="12" t="s">
        <v>79</v>
      </c>
      <c r="C67" s="13">
        <v>4500</v>
      </c>
      <c r="D67" s="13">
        <v>200</v>
      </c>
      <c r="E67" s="13">
        <v>0</v>
      </c>
      <c r="F67" s="19">
        <f t="shared" si="3"/>
        <v>22.5</v>
      </c>
      <c r="G67" s="20" t="str">
        <f t="shared" si="4"/>
        <v/>
      </c>
    </row>
    <row r="68" spans="1:7" x14ac:dyDescent="0.3">
      <c r="A68" s="12" t="s">
        <v>80</v>
      </c>
      <c r="B68" s="12" t="s">
        <v>81</v>
      </c>
      <c r="C68" s="13">
        <v>8000</v>
      </c>
      <c r="D68" s="13">
        <v>500</v>
      </c>
      <c r="E68" s="13">
        <v>50000</v>
      </c>
      <c r="F68" s="19">
        <f t="shared" si="3"/>
        <v>84</v>
      </c>
      <c r="G68" s="20">
        <f t="shared" si="4"/>
        <v>0.16</v>
      </c>
    </row>
    <row r="69" spans="1:7" x14ac:dyDescent="0.3">
      <c r="A69" s="12"/>
      <c r="B69" s="12"/>
      <c r="C69" s="13"/>
      <c r="D69" s="13"/>
      <c r="E69" s="13"/>
      <c r="F69" s="19" t="str">
        <f t="shared" si="3"/>
        <v/>
      </c>
      <c r="G69" s="20" t="str">
        <f t="shared" si="4"/>
        <v/>
      </c>
    </row>
    <row r="70" spans="1:7" x14ac:dyDescent="0.3">
      <c r="A70" s="12"/>
      <c r="B70" s="12"/>
      <c r="C70" s="13"/>
      <c r="D70" s="13"/>
      <c r="E70" s="13"/>
      <c r="F70" s="19" t="str">
        <f t="shared" si="3"/>
        <v/>
      </c>
      <c r="G70" s="20" t="str">
        <f t="shared" si="4"/>
        <v/>
      </c>
    </row>
    <row r="71" spans="1:7" x14ac:dyDescent="0.3">
      <c r="A71" s="12"/>
      <c r="B71" s="12"/>
      <c r="C71" s="13"/>
      <c r="D71" s="13"/>
      <c r="E71" s="13"/>
      <c r="F71" s="19" t="str">
        <f t="shared" si="3"/>
        <v/>
      </c>
      <c r="G71" s="20" t="str">
        <f t="shared" si="4"/>
        <v/>
      </c>
    </row>
    <row r="72" spans="1:7" x14ac:dyDescent="0.3">
      <c r="A72" s="12"/>
      <c r="B72" s="12"/>
      <c r="C72" s="13"/>
      <c r="D72" s="13"/>
      <c r="E72" s="13"/>
      <c r="F72" s="19" t="str">
        <f t="shared" si="3"/>
        <v/>
      </c>
      <c r="G72" s="20" t="str">
        <f t="shared" si="4"/>
        <v/>
      </c>
    </row>
    <row r="73" spans="1:7" x14ac:dyDescent="0.3">
      <c r="A73" s="12"/>
      <c r="B73" s="12"/>
      <c r="C73" s="13"/>
      <c r="D73" s="13"/>
      <c r="E73" s="13"/>
      <c r="F73" s="19" t="str">
        <f t="shared" si="3"/>
        <v/>
      </c>
      <c r="G73" s="20" t="str">
        <f t="shared" si="4"/>
        <v/>
      </c>
    </row>
    <row r="74" spans="1:7" x14ac:dyDescent="0.3">
      <c r="A74" s="12"/>
      <c r="B74" s="12"/>
      <c r="C74" s="13"/>
      <c r="D74" s="13"/>
      <c r="E74" s="13"/>
      <c r="F74" s="19" t="str">
        <f t="shared" si="3"/>
        <v/>
      </c>
      <c r="G74" s="20" t="str">
        <f t="shared" si="4"/>
        <v/>
      </c>
    </row>
    <row r="75" spans="1:7" x14ac:dyDescent="0.3">
      <c r="A75" s="12"/>
      <c r="B75" s="12"/>
      <c r="C75" s="13"/>
      <c r="D75" s="13"/>
      <c r="E75" s="13"/>
      <c r="F75" s="19" t="str">
        <f t="shared" si="3"/>
        <v/>
      </c>
      <c r="G75" s="20" t="str">
        <f t="shared" si="4"/>
        <v/>
      </c>
    </row>
    <row r="76" spans="1:7" x14ac:dyDescent="0.3">
      <c r="A76" s="12"/>
      <c r="B76" s="12"/>
      <c r="C76" s="13"/>
      <c r="D76" s="13"/>
      <c r="E76" s="13"/>
      <c r="F76" s="19" t="str">
        <f t="shared" si="3"/>
        <v/>
      </c>
      <c r="G76" s="20" t="str">
        <f t="shared" si="4"/>
        <v/>
      </c>
    </row>
    <row r="77" spans="1:7" x14ac:dyDescent="0.3">
      <c r="A77" s="12"/>
      <c r="B77" s="12"/>
      <c r="C77" s="13"/>
      <c r="D77" s="13"/>
      <c r="E77" s="13"/>
      <c r="F77" s="19" t="str">
        <f t="shared" si="3"/>
        <v/>
      </c>
      <c r="G77" s="20" t="str">
        <f t="shared" si="4"/>
        <v/>
      </c>
    </row>
    <row r="78" spans="1:7" x14ac:dyDescent="0.3">
      <c r="A78" s="12"/>
      <c r="B78" s="12"/>
      <c r="C78" s="13"/>
      <c r="D78" s="13"/>
      <c r="E78" s="13"/>
      <c r="F78" s="19" t="str">
        <f t="shared" si="3"/>
        <v/>
      </c>
      <c r="G78" s="20" t="str">
        <f t="shared" si="4"/>
        <v/>
      </c>
    </row>
    <row r="79" spans="1:7" hidden="1" x14ac:dyDescent="0.3">
      <c r="A79" s="30"/>
      <c r="B79" s="30"/>
      <c r="C79" s="32"/>
      <c r="D79" s="32"/>
      <c r="E79" s="32"/>
      <c r="F79" s="39" t="str">
        <f t="shared" si="3"/>
        <v/>
      </c>
      <c r="G79" s="40" t="str">
        <f t="shared" si="4"/>
        <v/>
      </c>
    </row>
    <row r="80" spans="1:7" x14ac:dyDescent="0.3">
      <c r="A80" s="33"/>
      <c r="B80" s="34" t="s">
        <v>82</v>
      </c>
      <c r="C80" s="41">
        <f>SUM(C66:C79)</f>
        <v>15000</v>
      </c>
      <c r="D80" s="35">
        <f>SUM(D66:D79)</f>
        <v>1000</v>
      </c>
      <c r="E80" s="35">
        <f>SUM(E66:E79)</f>
        <v>65000</v>
      </c>
      <c r="F80" s="33"/>
      <c r="G80" s="42">
        <f>IFERROR(SUM(C66:C79)/SUM(E66:E79),"")</f>
        <v>0.23076923076923078</v>
      </c>
    </row>
  </sheetData>
  <mergeCells count="4">
    <mergeCell ref="A64:G64"/>
    <mergeCell ref="A14:D14"/>
    <mergeCell ref="A27:D27"/>
    <mergeCell ref="F27:I27"/>
  </mergeCells>
  <conditionalFormatting sqref="B10:B11">
    <cfRule type="cellIs" dxfId="5" priority="2" operator="lessThan">
      <formula>0</formula>
    </cfRule>
  </conditionalFormatting>
  <conditionalFormatting sqref="E8:G8">
    <cfRule type="cellIs" dxfId="4" priority="4" operator="lessThan">
      <formula>0</formula>
    </cfRule>
  </conditionalFormatting>
  <conditionalFormatting sqref="I29:I44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G66:G79">
    <cfRule type="dataBar" priority="9">
      <dataBar>
        <cfvo type="num" val="0"/>
        <cfvo type="num" val="1"/>
        <color rgb="FF63BE7B"/>
      </dataBar>
      <extLst>
        <ext xmlns:x14="http://schemas.microsoft.com/office/spreadsheetml/2009/9/main" uri="{B025F937-C7B1-47D3-B67F-A62EFF666E3E}">
          <x14:id>{B4154FB2-92C3-47EF-8AF0-B8A693D7F2AB}</x14:id>
        </ext>
      </extLst>
    </cfRule>
  </conditionalFormatting>
  <dataValidations count="6">
    <dataValidation type="list" allowBlank="1" sqref="B2" xr:uid="{00000000-0002-0000-0000-000000000000}">
      <formula1>"January,February,March,April,May,June,July,August,September,October,November,December"</formula1>
      <formula2>0</formula2>
    </dataValidation>
    <dataValidation type="list" allowBlank="1" sqref="C16:C24" xr:uid="{00000000-0002-0000-0000-000001000000}">
      <formula1>"Weekly,Bi-Weekly,Semi-Monthly,Monthly,Annual,One-Time"</formula1>
      <formula2>0</formula2>
    </dataValidation>
    <dataValidation type="list" allowBlank="1" sqref="A29:A44" xr:uid="{00000000-0002-0000-0000-000002000000}">
      <formula1>"Rent / Mortgage,Car Payment,Insurance,Utilities,Phone,Internet,Subscriptions,Minimum Debt Payment,Childcare,Medical,Other"</formula1>
      <formula2>0</formula2>
    </dataValidation>
    <dataValidation type="list" allowBlank="1" sqref="F29:F44" xr:uid="{00000000-0002-0000-0000-000004000000}">
      <formula1>"Groceries,Gas / Transportation,Dining Out,Entertainment,Shopping,Personal Care,Pets,Kids / Family,Gifts,Miscellaneous"</formula1>
      <formula2>0</formula2>
    </dataValidation>
    <dataValidation type="list" allowBlank="1" sqref="C49:C61" xr:uid="{00000000-0002-0000-0000-000005000000}">
      <formula1>"Annual,Semi-Annual,Quarterly,Every 2 Years,One-Time"</formula1>
      <formula2>0</formula2>
    </dataValidation>
    <dataValidation type="list" allowBlank="1" sqref="B66:B79" xr:uid="{00000000-0002-0000-0000-000006000000}">
      <formula1>"Emergency Fund,Retirement,Investment,Debt Payoff,Vacation,Home Down Payment,Education,Other"</formula1>
      <formula2>0</formula2>
    </dataValidation>
  </dataValidations>
  <printOptions horizontalCentered="1"/>
  <pageMargins left="0.75" right="0.75" top="1" bottom="1" header="0.511811023622047" footer="0.511811023622047"/>
  <pageSetup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54FB2-92C3-47EF-8AF0-B8A693D7F2AB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63BE7B"/>
            </x14:dataBar>
          </x14:cfRule>
          <xm:sqref>G66:G79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Mielnik</dc:creator>
  <dc:description/>
  <cp:lastModifiedBy>Alaska A</cp:lastModifiedBy>
  <cp:revision>1</cp:revision>
  <dcterms:created xsi:type="dcterms:W3CDTF">2026-05-04T13:48:52Z</dcterms:created>
  <dcterms:modified xsi:type="dcterms:W3CDTF">2026-05-15T14:18:42Z</dcterms:modified>
  <dc:language>en-US</dc:language>
</cp:coreProperties>
</file>