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rthu\Downloads\"/>
    </mc:Choice>
  </mc:AlternateContent>
  <xr:revisionPtr revIDLastSave="0" documentId="8_{DD2FD05C-D283-4C59-91AC-A5CFDC888322}" xr6:coauthVersionLast="47" xr6:coauthVersionMax="47" xr10:uidLastSave="{00000000-0000-0000-0000-000000000000}"/>
  <bookViews>
    <workbookView xWindow="-108" yWindow="-108" windowWidth="23256" windowHeight="13896" tabRatio="500" xr2:uid="{00000000-000D-0000-FFFF-FFFF00000000}"/>
  </bookViews>
  <sheets>
    <sheet name="L10 Dashboard" sheetId="1" r:id="rId1"/>
    <sheet name="Scorecard" sheetId="2" r:id="rId2"/>
    <sheet name="Rocks" sheetId="3" r:id="rId3"/>
    <sheet name="To-Dos" sheetId="4" r:id="rId4"/>
    <sheet name="Issues" sheetId="5" r:id="rId5"/>
    <sheet name="Headlines" sheetId="6" r:id="rId6"/>
    <sheet name="Meeting Archive" sheetId="7" r:id="rId7"/>
    <sheet name="Leadership Rollup" sheetId="8" r:id="rId8"/>
    <sheet name="Settings" sheetId="9" r:id="rId9"/>
    <sheet name="Archives" sheetId="10" r:id="rId10"/>
  </sheets>
  <definedNames>
    <definedName name="ConfidenceLevels">Settings!$T$4:$T$33</definedName>
    <definedName name="DepartmentList">Settings!$S$4:$S$33</definedName>
    <definedName name="GoodBad">Settings!$V$4:$V$33</definedName>
    <definedName name="HeadlineTypes">Settings!$Q$4:$Q$33</definedName>
    <definedName name="IssueSources">Settings!$O$4:$O$33</definedName>
    <definedName name="IssueStatuses">Settings!$N$4:$N$33</definedName>
    <definedName name="IssueTypes">Settings!$P$4:$P$33</definedName>
    <definedName name="OwnerList">Settings!$A$4:$A$33</definedName>
    <definedName name="PriorityList">Settings!$X$4:$X$33</definedName>
    <definedName name="QuarterList">Settings!$F$4:$F$13</definedName>
    <definedName name="ReportingFrequency">Settings!$W$4:$W$33</definedName>
    <definedName name="RockStatuses">Settings!$L$4:$L$33</definedName>
    <definedName name="RockTypes">Settings!$R$4:$R$33</definedName>
    <definedName name="ScorecardCategories">Settings!$J$4:$J$33</definedName>
    <definedName name="SourceCategories">Settings!$Y$4:$Y$33</definedName>
    <definedName name="TargetTypes">Settings!$K$4:$K$33</definedName>
    <definedName name="TodoStatuses">Settings!$M$4:$M$33</definedName>
    <definedName name="YesNo">Settings!$U$4:$U$33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59" i="1" l="1"/>
  <c r="B17" i="8"/>
  <c r="A17" i="8"/>
  <c r="G17" i="8" s="1"/>
  <c r="B16" i="8"/>
  <c r="A16" i="8"/>
  <c r="I16" i="8" s="1"/>
  <c r="B15" i="8"/>
  <c r="A15" i="8"/>
  <c r="I15" i="8" s="1"/>
  <c r="B14" i="8"/>
  <c r="A14" i="8"/>
  <c r="I14" i="8" s="1"/>
  <c r="E13" i="8"/>
  <c r="B13" i="8"/>
  <c r="A13" i="8"/>
  <c r="I13" i="8" s="1"/>
  <c r="F12" i="8"/>
  <c r="E12" i="8"/>
  <c r="D12" i="8"/>
  <c r="C12" i="8"/>
  <c r="B12" i="8"/>
  <c r="A12" i="8"/>
  <c r="I12" i="8" s="1"/>
  <c r="B11" i="8"/>
  <c r="A11" i="8"/>
  <c r="D11" i="8" s="1"/>
  <c r="H10" i="8"/>
  <c r="B10" i="8"/>
  <c r="A10" i="8"/>
  <c r="I10" i="8" s="1"/>
  <c r="B9" i="8"/>
  <c r="A9" i="8"/>
  <c r="H9" i="8" s="1"/>
  <c r="H8" i="8"/>
  <c r="G8" i="8"/>
  <c r="F8" i="8"/>
  <c r="E8" i="8"/>
  <c r="B8" i="8"/>
  <c r="A8" i="8"/>
  <c r="I8" i="8" s="1"/>
  <c r="B7" i="8"/>
  <c r="A7" i="8"/>
  <c r="C7" i="8" s="1"/>
  <c r="H6" i="8"/>
  <c r="B6" i="8"/>
  <c r="A6" i="8"/>
  <c r="C6" i="8" s="1"/>
  <c r="B5" i="8"/>
  <c r="A5" i="8"/>
  <c r="D5" i="8" s="1"/>
  <c r="B4" i="8"/>
  <c r="A4" i="8"/>
  <c r="E4" i="8" s="1"/>
  <c r="B3" i="8"/>
  <c r="A3" i="8"/>
  <c r="I3" i="8" s="1"/>
  <c r="J62" i="5"/>
  <c r="J61" i="5"/>
  <c r="J60" i="5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J3" i="5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B3" i="4"/>
  <c r="AB38" i="2"/>
  <c r="Z38" i="2"/>
  <c r="AB37" i="2"/>
  <c r="Z37" i="2"/>
  <c r="AB36" i="2"/>
  <c r="Z36" i="2"/>
  <c r="AB35" i="2"/>
  <c r="Z35" i="2"/>
  <c r="AB34" i="2"/>
  <c r="Z34" i="2"/>
  <c r="AB33" i="2"/>
  <c r="Z33" i="2"/>
  <c r="AB32" i="2"/>
  <c r="Z32" i="2"/>
  <c r="AB31" i="2"/>
  <c r="Z31" i="2"/>
  <c r="AB30" i="2"/>
  <c r="Z30" i="2"/>
  <c r="AB29" i="2"/>
  <c r="Z29" i="2"/>
  <c r="AB28" i="2"/>
  <c r="Z28" i="2"/>
  <c r="AB27" i="2"/>
  <c r="Z27" i="2"/>
  <c r="AB26" i="2"/>
  <c r="Z26" i="2"/>
  <c r="AB25" i="2"/>
  <c r="Z25" i="2"/>
  <c r="AB24" i="2"/>
  <c r="Z24" i="2"/>
  <c r="AB23" i="2"/>
  <c r="Z23" i="2"/>
  <c r="AB22" i="2"/>
  <c r="Z22" i="2"/>
  <c r="AB21" i="2"/>
  <c r="Z21" i="2"/>
  <c r="AB20" i="2"/>
  <c r="Z20" i="2"/>
  <c r="AB19" i="2"/>
  <c r="Z19" i="2"/>
  <c r="AB18" i="2"/>
  <c r="Z18" i="2"/>
  <c r="AB17" i="2"/>
  <c r="Z17" i="2"/>
  <c r="AB16" i="2"/>
  <c r="Z16" i="2"/>
  <c r="AB15" i="2"/>
  <c r="Z15" i="2"/>
  <c r="AB14" i="2"/>
  <c r="Z14" i="2"/>
  <c r="AB13" i="2"/>
  <c r="Z13" i="2"/>
  <c r="AB12" i="2"/>
  <c r="Z12" i="2"/>
  <c r="Z11" i="2"/>
  <c r="AB11" i="2" s="1"/>
  <c r="Z10" i="2"/>
  <c r="AB10" i="2" s="1"/>
  <c r="C64" i="1"/>
  <c r="B63" i="1"/>
  <c r="B62" i="1"/>
  <c r="B61" i="1"/>
  <c r="B60" i="1"/>
  <c r="B58" i="1"/>
  <c r="B33" i="1"/>
  <c r="B32" i="1"/>
  <c r="B31" i="1"/>
  <c r="B30" i="1"/>
  <c r="B29" i="1"/>
  <c r="B28" i="1"/>
  <c r="D24" i="1"/>
  <c r="F24" i="1" s="1"/>
  <c r="C24" i="1"/>
  <c r="G13" i="1"/>
  <c r="E13" i="1"/>
  <c r="C13" i="1"/>
  <c r="I12" i="1"/>
  <c r="G12" i="1"/>
  <c r="E12" i="1"/>
  <c r="C12" i="1"/>
  <c r="I11" i="1"/>
  <c r="G11" i="1"/>
  <c r="E11" i="1"/>
  <c r="C11" i="1"/>
  <c r="I10" i="1"/>
  <c r="G10" i="1"/>
  <c r="E10" i="1"/>
  <c r="C10" i="1"/>
  <c r="C4" i="1"/>
  <c r="G3" i="1"/>
  <c r="C3" i="1"/>
  <c r="C15" i="8" l="1"/>
  <c r="F9" i="8"/>
  <c r="C13" i="8"/>
  <c r="G9" i="8"/>
  <c r="D13" i="8"/>
  <c r="G6" i="8"/>
  <c r="G10" i="8"/>
  <c r="C3" i="8"/>
  <c r="D3" i="8"/>
  <c r="H5" i="8"/>
  <c r="F7" i="8"/>
  <c r="C10" i="8"/>
  <c r="E11" i="8"/>
  <c r="F3" i="8"/>
  <c r="H7" i="8"/>
  <c r="D10" i="8"/>
  <c r="F11" i="8"/>
  <c r="H12" i="8"/>
  <c r="C14" i="8"/>
  <c r="G3" i="8"/>
  <c r="D9" i="8"/>
  <c r="E10" i="8"/>
  <c r="G11" i="8"/>
  <c r="D14" i="8"/>
  <c r="H17" i="8"/>
  <c r="E3" i="8"/>
  <c r="I5" i="8"/>
  <c r="G7" i="8"/>
  <c r="E9" i="8"/>
  <c r="F10" i="8"/>
  <c r="I13" i="1"/>
  <c r="I4" i="8"/>
  <c r="C4" i="8"/>
  <c r="I6" i="8"/>
  <c r="F4" i="8"/>
  <c r="E5" i="8"/>
  <c r="D6" i="8"/>
  <c r="I9" i="8"/>
  <c r="I17" i="8"/>
  <c r="H3" i="8"/>
  <c r="G4" i="8"/>
  <c r="F5" i="8"/>
  <c r="E6" i="8"/>
  <c r="D7" i="8"/>
  <c r="C8" i="8"/>
  <c r="H11" i="8"/>
  <c r="G12" i="8"/>
  <c r="F13" i="8"/>
  <c r="E14" i="8"/>
  <c r="D15" i="8"/>
  <c r="C16" i="8"/>
  <c r="H4" i="8"/>
  <c r="G5" i="8"/>
  <c r="F6" i="8"/>
  <c r="E7" i="8"/>
  <c r="D8" i="8"/>
  <c r="C9" i="8"/>
  <c r="I11" i="8"/>
  <c r="G13" i="8"/>
  <c r="F14" i="8"/>
  <c r="E15" i="8"/>
  <c r="D16" i="8"/>
  <c r="C17" i="8"/>
  <c r="H13" i="8"/>
  <c r="G14" i="8"/>
  <c r="F15" i="8"/>
  <c r="E16" i="8"/>
  <c r="D17" i="8"/>
  <c r="C11" i="8"/>
  <c r="H14" i="8"/>
  <c r="G15" i="8"/>
  <c r="F16" i="8"/>
  <c r="E17" i="8"/>
  <c r="H15" i="8"/>
  <c r="G16" i="8"/>
  <c r="F17" i="8"/>
  <c r="H16" i="8"/>
  <c r="D4" i="8"/>
  <c r="C5" i="8"/>
  <c r="I7" i="8"/>
</calcChain>
</file>

<file path=xl/sharedStrings.xml><?xml version="1.0" encoding="utf-8"?>
<sst xmlns="http://schemas.openxmlformats.org/spreadsheetml/2006/main" count="457" uniqueCount="294">
  <si>
    <t>Meeting Header</t>
  </si>
  <si>
    <t>Meeting Date</t>
  </si>
  <si>
    <t>Week Of</t>
  </si>
  <si>
    <t>Quarter</t>
  </si>
  <si>
    <t>Facilitator</t>
  </si>
  <si>
    <t>Scribe</t>
  </si>
  <si>
    <t>Timekeeper</t>
  </si>
  <si>
    <t>Start Time</t>
  </si>
  <si>
    <t>End Time</t>
  </si>
  <si>
    <t>Live Meeting Pulse</t>
  </si>
  <si>
    <t>Scorecard Health</t>
  </si>
  <si>
    <t>Rock Health</t>
  </si>
  <si>
    <t>To-Do Health</t>
  </si>
  <si>
    <t>Issues Health</t>
  </si>
  <si>
    <t>Total Measurables</t>
  </si>
  <si>
    <t>Active Rocks</t>
  </si>
  <si>
    <t>Open To-Dos</t>
  </si>
  <si>
    <t>Open Issues</t>
  </si>
  <si>
    <t>Green This Week</t>
  </si>
  <si>
    <t>On Track</t>
  </si>
  <si>
    <t>Overdue</t>
  </si>
  <si>
    <t>Priority 1</t>
  </si>
  <si>
    <t>Red This Week</t>
  </si>
  <si>
    <t>Off Track</t>
  </si>
  <si>
    <t>Done This Period</t>
  </si>
  <si>
    <t>Solved Total</t>
  </si>
  <si>
    <t>Missing Updates</t>
  </si>
  <si>
    <t>Done</t>
  </si>
  <si>
    <t>Rollover 2+</t>
  </si>
  <si>
    <t>Aged 30+ Days</t>
  </si>
  <si>
    <t>Agenda</t>
  </si>
  <si>
    <t>Agenda Item</t>
  </si>
  <si>
    <t>Planned Min</t>
  </si>
  <si>
    <t>Actual Min</t>
  </si>
  <si>
    <t>Status</t>
  </si>
  <si>
    <t>Notes</t>
  </si>
  <si>
    <t>Segue</t>
  </si>
  <si>
    <t>Scorecard</t>
  </si>
  <si>
    <t>Rock Review</t>
  </si>
  <si>
    <t>To-Do List</t>
  </si>
  <si>
    <t>IDS</t>
  </si>
  <si>
    <t>Conclude</t>
  </si>
  <si>
    <t>Total</t>
  </si>
  <si>
    <t>Over / Under</t>
  </si>
  <si>
    <t>Person</t>
  </si>
  <si>
    <t>Personal Good News</t>
  </si>
  <si>
    <t>Current Week Headlines</t>
  </si>
  <si>
    <t>Type</t>
  </si>
  <si>
    <t>Good/Bad</t>
  </si>
  <si>
    <t>Headline</t>
  </si>
  <si>
    <t>Conclude: Cascading Messages</t>
  </si>
  <si>
    <t>Message</t>
  </si>
  <si>
    <t>Sent?</t>
  </si>
  <si>
    <t>Conclude: Decisions Made</t>
  </si>
  <si>
    <t>Decision</t>
  </si>
  <si>
    <t>Conclude: Meeting Ratings (1 to 10)</t>
  </si>
  <si>
    <t>Team Member</t>
  </si>
  <si>
    <t>Rating</t>
  </si>
  <si>
    <t>Comment</t>
  </si>
  <si>
    <t>Average Rating</t>
  </si>
  <si>
    <t>Metric ID</t>
  </si>
  <si>
    <t>Category</t>
  </si>
  <si>
    <t>Measurable</t>
  </si>
  <si>
    <t>Definition</t>
  </si>
  <si>
    <t>Owner</t>
  </si>
  <si>
    <t>Data Source</t>
  </si>
  <si>
    <t>Frequency</t>
  </si>
  <si>
    <t>Metric Type</t>
  </si>
  <si>
    <t>Target Type</t>
  </si>
  <si>
    <t>Target Value</t>
  </si>
  <si>
    <t>Upper Target</t>
  </si>
  <si>
    <t>Unit</t>
  </si>
  <si>
    <t>2/2</t>
  </si>
  <si>
    <t>2/9</t>
  </si>
  <si>
    <t>2/16</t>
  </si>
  <si>
    <t>2/23</t>
  </si>
  <si>
    <t>3/2</t>
  </si>
  <si>
    <t>3/9</t>
  </si>
  <si>
    <t>3/16</t>
  </si>
  <si>
    <t>3/23</t>
  </si>
  <si>
    <t>3/30</t>
  </si>
  <si>
    <t>4/6</t>
  </si>
  <si>
    <t>4/13</t>
  </si>
  <si>
    <t>4/20</t>
  </si>
  <si>
    <t>4/27</t>
  </si>
  <si>
    <t>Current Week Actual</t>
  </si>
  <si>
    <t>Current Status</t>
  </si>
  <si>
    <t>Red Streak</t>
  </si>
  <si>
    <t>Push to IDS</t>
  </si>
  <si>
    <t>IDS Created?</t>
  </si>
  <si>
    <t>SC-001</t>
  </si>
  <si>
    <t>Admissions</t>
  </si>
  <si>
    <t>New student starts (weekly)</t>
  </si>
  <si>
    <t>Number of new students who began services this week</t>
  </si>
  <si>
    <t>Arthur Mielnik</t>
  </si>
  <si>
    <t>iBRAIN CRM</t>
  </si>
  <si>
    <t>Weekly</t>
  </si>
  <si>
    <t>Lagging</t>
  </si>
  <si>
    <t>Greater Than or Equal To</t>
  </si>
  <si>
    <t>count</t>
  </si>
  <si>
    <t>SC-002</t>
  </si>
  <si>
    <t>Finance</t>
  </si>
  <si>
    <t>SC-003</t>
  </si>
  <si>
    <t>Operations</t>
  </si>
  <si>
    <t>Session note completion rate</t>
  </si>
  <si>
    <t>% of session notes completed within 48 hours</t>
  </si>
  <si>
    <t>Patrick Donohue</t>
  </si>
  <si>
    <t>Provider dashboard</t>
  </si>
  <si>
    <t>Leading</t>
  </si>
  <si>
    <t>%</t>
  </si>
  <si>
    <t>Quarterly Rocks</t>
  </si>
  <si>
    <t>Rock ID</t>
  </si>
  <si>
    <t>Rock Description</t>
  </si>
  <si>
    <t>Department</t>
  </si>
  <si>
    <t>Success Criteria</t>
  </si>
  <si>
    <t>Start Date</t>
  </si>
  <si>
    <t>Due Date</t>
  </si>
  <si>
    <t>Confidence</t>
  </si>
  <si>
    <t>Last Update</t>
  </si>
  <si>
    <t>Blocker</t>
  </si>
  <si>
    <t>Date Completed</t>
  </si>
  <si>
    <t>R-001</t>
  </si>
  <si>
    <t>Q2 2026</t>
  </si>
  <si>
    <t>Launch DC clinic admissions pipeline</t>
  </si>
  <si>
    <t>Company Rock</t>
  </si>
  <si>
    <t>Washington DC</t>
  </si>
  <si>
    <t>First 5 DC students enrolled and active by 6/30/2026</t>
  </si>
  <si>
    <t>Medium</t>
  </si>
  <si>
    <t>OSSE COA paperwork submitted 4/15</t>
  </si>
  <si>
    <t>No</t>
  </si>
  <si>
    <t>R-002</t>
  </si>
  <si>
    <t>Ship CRM redesign Phase 1 to production</t>
  </si>
  <si>
    <t>Technology</t>
  </si>
  <si>
    <t>All 62 dev workbook tasks closed and CRM live for full team</t>
  </si>
  <si>
    <t>High</t>
  </si>
  <si>
    <t>Mike Reed team on track</t>
  </si>
  <si>
    <t>To-Do ID</t>
  </si>
  <si>
    <t>To-Do Item</t>
  </si>
  <si>
    <t>Date Added</t>
  </si>
  <si>
    <t>Days Open</t>
  </si>
  <si>
    <t>Source</t>
  </si>
  <si>
    <t>Source Issue ID</t>
  </si>
  <si>
    <t>Completed Date</t>
  </si>
  <si>
    <t>Rollover Count</t>
  </si>
  <si>
    <t>TD-001</t>
  </si>
  <si>
    <t>Draft revised admissions intake checklist and circulate to leadership</t>
  </si>
  <si>
    <t>Pending</t>
  </si>
  <si>
    <t>Leadership</t>
  </si>
  <si>
    <t>Issue ID</t>
  </si>
  <si>
    <t>Priority</t>
  </si>
  <si>
    <t>Issue Description</t>
  </si>
  <si>
    <t>Issue Type</t>
  </si>
  <si>
    <t>Source ID</t>
  </si>
  <si>
    <t>Added By</t>
  </si>
  <si>
    <t>Age (days)</t>
  </si>
  <si>
    <t>Root Cause</t>
  </si>
  <si>
    <t>To-Do Created?</t>
  </si>
  <si>
    <t>Cascading Msg?</t>
  </si>
  <si>
    <t>I-001</t>
  </si>
  <si>
    <t>1</t>
  </si>
  <si>
    <t>Session note completion lagging across Manhattan team</t>
  </si>
  <si>
    <t>Process</t>
  </si>
  <si>
    <t>Open</t>
  </si>
  <si>
    <t>Headlines</t>
  </si>
  <si>
    <t>Headline ID</t>
  </si>
  <si>
    <t>Date</t>
  </si>
  <si>
    <t>Needs IDS?</t>
  </si>
  <si>
    <t>Issue Created?</t>
  </si>
  <si>
    <t>Meeting Archive</t>
  </si>
  <si>
    <t>Attendees</t>
  </si>
  <si>
    <t>Absent</t>
  </si>
  <si>
    <t>Scorecard Red Count</t>
  </si>
  <si>
    <t>Off-Track Rocks</t>
  </si>
  <si>
    <t>To-Dos Reviewed</t>
  </si>
  <si>
    <t>To-Dos Completed</t>
  </si>
  <si>
    <t>To-Do Completion Rate</t>
  </si>
  <si>
    <t>Issues Solved</t>
  </si>
  <si>
    <t>Issues Remaining</t>
  </si>
  <si>
    <t>Cascading Messages</t>
  </si>
  <si>
    <t>Key Decisions</t>
  </si>
  <si>
    <t>Meeting Rating Avg</t>
  </si>
  <si>
    <t>Rating Notes</t>
  </si>
  <si>
    <t>Leadership Rollup</t>
  </si>
  <si>
    <t>Seat / Role</t>
  </si>
  <si>
    <t>Scorecard Owned</t>
  </si>
  <si>
    <t>Red Metrics</t>
  </si>
  <si>
    <t>Rocks Owned</t>
  </si>
  <si>
    <t>Overdue To-Dos</t>
  </si>
  <si>
    <t>Settings and Dropdowns</t>
  </si>
  <si>
    <t>Leadership Team</t>
  </si>
  <si>
    <t>Quarter Setup</t>
  </si>
  <si>
    <t>Dropdown Lists</t>
  </si>
  <si>
    <t>Name</t>
  </si>
  <si>
    <t>Email</t>
  </si>
  <si>
    <t>Active?</t>
  </si>
  <si>
    <t>End Date</t>
  </si>
  <si>
    <t>Scorecard Categories</t>
  </si>
  <si>
    <t>Target Types</t>
  </si>
  <si>
    <t>Rock Statuses</t>
  </si>
  <si>
    <t>To-Do Statuses</t>
  </si>
  <si>
    <t>Issue Statuses</t>
  </si>
  <si>
    <t>Issue Sources</t>
  </si>
  <si>
    <t>Issue Types</t>
  </si>
  <si>
    <t>Headline Types</t>
  </si>
  <si>
    <t>Rock Types</t>
  </si>
  <si>
    <t>Departments</t>
  </si>
  <si>
    <t>Confidence Levels</t>
  </si>
  <si>
    <t>Yes/No</t>
  </si>
  <si>
    <t>Reporting Frequency</t>
  </si>
  <si>
    <t>Source Categories</t>
  </si>
  <si>
    <t>Strategic Planning</t>
  </si>
  <si>
    <t>arthur@ibrain.org</t>
  </si>
  <si>
    <t>Yes</t>
  </si>
  <si>
    <t>Q1 2026</t>
  </si>
  <si>
    <t>Problem</t>
  </si>
  <si>
    <t>Customer</t>
  </si>
  <si>
    <t>Manhattan</t>
  </si>
  <si>
    <t>Good</t>
  </si>
  <si>
    <t>Greater Than</t>
  </si>
  <si>
    <t>IDS Selected</t>
  </si>
  <si>
    <t>Rock</t>
  </si>
  <si>
    <t>Idea</t>
  </si>
  <si>
    <t>Employee</t>
  </si>
  <si>
    <t>Department Rock</t>
  </si>
  <si>
    <t>Brooklyn</t>
  </si>
  <si>
    <t>Bad</t>
  </si>
  <si>
    <t>Monthly</t>
  </si>
  <si>
    <t>2</t>
  </si>
  <si>
    <t>Add name here</t>
  </si>
  <si>
    <t>Role</t>
  </si>
  <si>
    <t>email@ibrain.org</t>
  </si>
  <si>
    <t>Q3 2026</t>
  </si>
  <si>
    <t>Clinical</t>
  </si>
  <si>
    <t>Less Than or Equal To</t>
  </si>
  <si>
    <t>Dropped</t>
  </si>
  <si>
    <t>Solved</t>
  </si>
  <si>
    <t>To-Do</t>
  </si>
  <si>
    <t>Question</t>
  </si>
  <si>
    <t>Operational</t>
  </si>
  <si>
    <t>Individual Rock</t>
  </si>
  <si>
    <t>Low</t>
  </si>
  <si>
    <t>Neutral</t>
  </si>
  <si>
    <t>Quarterly</t>
  </si>
  <si>
    <t>3</t>
  </si>
  <si>
    <t>Q4 2026</t>
  </si>
  <si>
    <t>HR</t>
  </si>
  <si>
    <t>Less Than</t>
  </si>
  <si>
    <t>Converted to Issue</t>
  </si>
  <si>
    <t>Parked</t>
  </si>
  <si>
    <t>Customer Headline</t>
  </si>
  <si>
    <t>Risk</t>
  </si>
  <si>
    <t>Vendor</t>
  </si>
  <si>
    <t>Cross-site</t>
  </si>
  <si>
    <t>Later</t>
  </si>
  <si>
    <t>Compliance</t>
  </si>
  <si>
    <t>Equal To</t>
  </si>
  <si>
    <t>Archived</t>
  </si>
  <si>
    <t>Employee Headline</t>
  </si>
  <si>
    <t>Opportunity</t>
  </si>
  <si>
    <t>Other</t>
  </si>
  <si>
    <t>Between</t>
  </si>
  <si>
    <t>Leadership Observation</t>
  </si>
  <si>
    <t>People</t>
  </si>
  <si>
    <t>Marketing</t>
  </si>
  <si>
    <t>Yes / No</t>
  </si>
  <si>
    <t>External</t>
  </si>
  <si>
    <t>Completed / Not Completed</t>
  </si>
  <si>
    <t>Fundraising</t>
  </si>
  <si>
    <t>Financial</t>
  </si>
  <si>
    <t>Archive Type</t>
  </si>
  <si>
    <t>Original ID</t>
  </si>
  <si>
    <t>Description</t>
  </si>
  <si>
    <t>Date Closed</t>
  </si>
  <si>
    <t>Final Status</t>
  </si>
  <si>
    <t>Missing</t>
  </si>
  <si>
    <t/>
  </si>
  <si>
    <t>L10 Leadership Meeting</t>
  </si>
  <si>
    <t>x</t>
  </si>
  <si>
    <t>Archives- (Closed out To do's issues, rocks and headlines)</t>
  </si>
  <si>
    <t>Issues (IDS)</t>
  </si>
  <si>
    <t>Resolution/Decision</t>
  </si>
  <si>
    <t>Every measurable has a clear weekly target.</t>
  </si>
  <si>
    <t>No discussion during Scorecard review. Send red items to IDS</t>
  </si>
  <si>
    <t xml:space="preserve"> Every measurable has exactly one owner.</t>
  </si>
  <si>
    <t xml:space="preserve"> Missing data is treated as red unless leadership agrees otherwise. </t>
  </si>
  <si>
    <t xml:space="preserve"> Red 2+ weeks in a row signals a systemic issue.</t>
  </si>
  <si>
    <t>1)</t>
  </si>
  <si>
    <t>2)</t>
  </si>
  <si>
    <t>3)</t>
  </si>
  <si>
    <t>4)</t>
  </si>
  <si>
    <t>5)</t>
  </si>
  <si>
    <t>Really important:</t>
  </si>
  <si>
    <t>Customer/Employee Headlines</t>
  </si>
  <si>
    <t>To Do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</si>
</sst>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1"/>
    </font>
    <font>
      <b/>
      <sz val="18"/>
      <color rgb="FF1F3864"/>
      <name val="Arial"/>
      <charset val="1"/>
    </font>
    <font>
      <i/>
      <sz val="9"/>
      <color rgb="FF595959"/>
      <name val="Arial"/>
      <charset val="1"/>
    </font>
    <font>
      <b/>
      <sz val="11"/>
      <color rgb="FFFFFFFF"/>
      <name val="Arial"/>
      <charset val="1"/>
    </font>
    <font>
      <b/>
      <sz val="10"/>
      <name val="Arial"/>
      <charset val="1"/>
    </font>
    <font>
      <sz val="10"/>
      <name val="Arial"/>
      <charset val="1"/>
    </font>
    <font>
      <b/>
      <sz val="14"/>
      <color rgb="FF1F3864"/>
      <name val="Arial"/>
      <charset val="1"/>
    </font>
    <font>
      <b/>
      <sz val="12"/>
      <color rgb="FF1F3864"/>
      <name val="Arial"/>
      <charset val="1"/>
    </font>
    <font>
      <b/>
      <sz val="16"/>
      <color rgb="FF1F3864"/>
      <name val="Arial"/>
      <charset val="1"/>
    </font>
    <font>
      <b/>
      <sz val="11"/>
      <name val="Arial"/>
      <family val="2"/>
    </font>
    <font>
      <b/>
      <sz val="10"/>
      <color theme="0"/>
      <name val="Arial"/>
      <family val="2"/>
    </font>
    <font>
      <b/>
      <sz val="11"/>
      <color rgb="FFFFFFFF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b/>
      <u/>
      <sz val="10"/>
      <color rgb="FF1F386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E1F2"/>
        <bgColor rgb="FFDDEBF7"/>
      </patternFill>
    </fill>
    <fill>
      <patternFill patternType="solid">
        <fgColor rgb="FF00B0F0"/>
        <bgColor rgb="FFDDEBF7"/>
      </patternFill>
    </fill>
    <fill>
      <patternFill patternType="solid">
        <fgColor rgb="FF00B0F0"/>
        <bgColor rgb="FF0066CC"/>
      </patternFill>
    </fill>
  </fills>
  <borders count="10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/>
      <top style="thin">
        <color rgb="FFBFBFBF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5" fillId="0" borderId="1" xfId="0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/>
    <xf numFmtId="0" fontId="1" fillId="0" borderId="0" xfId="0" applyFont="1" applyAlignment="1"/>
    <xf numFmtId="0" fontId="3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0" fillId="0" borderId="3" xfId="0" applyFill="1" applyBorder="1"/>
    <xf numFmtId="0" fontId="0" fillId="0" borderId="1" xfId="0" applyFill="1" applyBorder="1"/>
    <xf numFmtId="0" fontId="0" fillId="0" borderId="4" xfId="0" applyFill="1" applyBorder="1"/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/>
    <xf numFmtId="14" fontId="0" fillId="0" borderId="1" xfId="0" applyNumberFormat="1" applyFill="1" applyBorder="1"/>
    <xf numFmtId="14" fontId="0" fillId="0" borderId="4" xfId="0" applyNumberFormat="1" applyFill="1" applyBorder="1"/>
    <xf numFmtId="14" fontId="0" fillId="0" borderId="8" xfId="0" applyNumberFormat="1" applyFill="1" applyBorder="1"/>
    <xf numFmtId="14" fontId="0" fillId="0" borderId="9" xfId="0" applyNumberFormat="1" applyFill="1" applyBorder="1"/>
    <xf numFmtId="0" fontId="9" fillId="0" borderId="0" xfId="0" applyFont="1" applyFill="1" applyAlignment="1"/>
    <xf numFmtId="0" fontId="10" fillId="3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/>
    <xf numFmtId="0" fontId="13" fillId="0" borderId="0" xfId="0" applyFont="1" applyAlignment="1"/>
    <xf numFmtId="0" fontId="14" fillId="0" borderId="0" xfId="0" applyFont="1" applyAlignment="1"/>
    <xf numFmtId="0" fontId="15" fillId="0" borderId="0" xfId="0" applyFont="1"/>
    <xf numFmtId="0" fontId="15" fillId="0" borderId="0" xfId="0" applyFont="1" applyAlignment="1"/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14" fontId="5" fillId="0" borderId="8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0" fillId="0" borderId="0" xfId="0" applyAlignment="1">
      <alignment horizontal="right"/>
    </xf>
    <xf numFmtId="0" fontId="3" fillId="4" borderId="0" xfId="0" applyFont="1" applyFill="1" applyAlignment="1"/>
    <xf numFmtId="0" fontId="4" fillId="0" borderId="1" xfId="0" applyFont="1" applyFill="1" applyBorder="1"/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/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/>
    <xf numFmtId="0" fontId="0" fillId="0" borderId="0" xfId="0" applyFill="1" applyAlignment="1"/>
    <xf numFmtId="0" fontId="17" fillId="0" borderId="1" xfId="0" applyFont="1" applyFill="1" applyBorder="1"/>
    <xf numFmtId="0" fontId="17" fillId="0" borderId="1" xfId="0" applyFont="1" applyFill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213">
    <dxf>
      <font>
        <sz val="10"/>
        <color rgb="FF9C0006"/>
        <name val="Arial"/>
        <charset val="1"/>
      </font>
      <fill>
        <patternFill>
          <bgColor rgb="FFFFC7CE"/>
        </patternFill>
      </fill>
    </dxf>
    <dxf>
      <font>
        <sz val="10"/>
        <color rgb="FF9C0006"/>
        <name val="Arial"/>
        <charset val="1"/>
      </font>
      <fill>
        <patternFill>
          <bgColor rgb="FFFFC7CE"/>
        </patternFill>
      </fill>
    </dxf>
    <dxf>
      <font>
        <sz val="10"/>
        <color rgb="FF9C0006"/>
        <name val="Arial"/>
        <charset val="1"/>
      </font>
      <fill>
        <patternFill>
          <bgColor rgb="FFFFC7CE"/>
        </patternFill>
      </fill>
    </dxf>
    <dxf>
      <font>
        <sz val="10"/>
        <color rgb="FF9C5700"/>
        <name val="Arial"/>
        <charset val="1"/>
      </font>
      <fill>
        <patternFill>
          <bgColor rgb="FFFFEB9C"/>
        </patternFill>
      </fill>
    </dxf>
    <dxf>
      <font>
        <sz val="10"/>
        <color rgb="FF9C0006"/>
        <name val="Arial"/>
        <charset val="1"/>
      </font>
      <fill>
        <patternFill>
          <bgColor rgb="FFFFC7CE"/>
        </patternFill>
      </fill>
    </dxf>
    <dxf>
      <font>
        <sz val="10"/>
        <color rgb="FF006100"/>
        <name val="Arial"/>
        <charset val="1"/>
      </font>
      <fill>
        <patternFill>
          <bgColor rgb="FFC6EFCE"/>
        </patternFill>
      </fill>
    </dxf>
    <dxf>
      <font>
        <sz val="10"/>
        <color rgb="FF595959"/>
        <name val="Arial"/>
        <charset val="1"/>
      </font>
      <fill>
        <patternFill>
          <bgColor rgb="FFE7E6E6"/>
        </patternFill>
      </fill>
    </dxf>
    <dxf>
      <font>
        <sz val="10"/>
        <color rgb="FF595959"/>
        <name val="Arial"/>
        <charset val="1"/>
      </font>
      <fill>
        <patternFill>
          <bgColor rgb="FFE7E6E6"/>
        </patternFill>
      </fill>
    </dxf>
    <dxf>
      <font>
        <sz val="10"/>
        <color rgb="FFC65911"/>
        <name val="Arial"/>
        <charset val="1"/>
      </font>
      <fill>
        <patternFill>
          <bgColor rgb="FFFCE4D6"/>
        </patternFill>
      </fill>
    </dxf>
    <dxf>
      <font>
        <sz val="10"/>
        <color rgb="FF9C5700"/>
        <name val="Arial"/>
        <charset val="1"/>
      </font>
      <fill>
        <patternFill>
          <bgColor rgb="FFFFEB9C"/>
        </patternFill>
      </fill>
    </dxf>
    <dxf>
      <font>
        <sz val="10"/>
        <color rgb="FF006100"/>
        <name val="Arial"/>
        <charset val="1"/>
      </font>
      <fill>
        <patternFill>
          <bgColor rgb="FFC6EFCE"/>
        </patternFill>
      </fill>
    </dxf>
    <dxf>
      <font>
        <sz val="10"/>
        <color rgb="FF9C0006"/>
        <name val="Arial"/>
        <charset val="1"/>
      </font>
      <fill>
        <patternFill>
          <bgColor rgb="FFFFC7CE"/>
        </patternFill>
      </fill>
    </dxf>
    <dxf>
      <font>
        <b/>
        <sz val="10"/>
        <color rgb="FF7F6000"/>
        <name val="Arial"/>
        <charset val="1"/>
      </font>
      <fill>
        <patternFill>
          <bgColor rgb="FFFFF2CC"/>
        </patternFill>
      </fill>
    </dxf>
    <dxf>
      <font>
        <b/>
        <sz val="10"/>
        <color rgb="FF7F6000"/>
        <name val="Arial"/>
        <charset val="1"/>
      </font>
      <fill>
        <patternFill>
          <bgColor rgb="FFFFE699"/>
        </patternFill>
      </fill>
    </dxf>
    <dxf>
      <font>
        <b/>
        <sz val="10"/>
        <color rgb="FF9C0006"/>
        <name val="Arial"/>
        <charset val="1"/>
      </font>
      <fill>
        <patternFill>
          <bgColor rgb="FFFFC7CE"/>
        </patternFill>
      </fill>
    </dxf>
    <dxf>
      <font>
        <sz val="10"/>
        <color rgb="FF9C5700"/>
        <name val="Arial"/>
        <charset val="1"/>
      </font>
      <fill>
        <patternFill>
          <bgColor rgb="FFFFEB9C"/>
        </patternFill>
      </fill>
    </dxf>
    <dxf>
      <font>
        <b/>
        <sz val="10"/>
        <color rgb="FF9C0006"/>
        <name val="Arial"/>
        <charset val="1"/>
      </font>
      <fill>
        <patternFill>
          <bgColor rgb="FFFFC7CE"/>
        </patternFill>
      </fill>
    </dxf>
    <dxf>
      <font>
        <sz val="10"/>
        <color rgb="FFC65911"/>
        <name val="Arial"/>
        <charset val="1"/>
      </font>
      <fill>
        <patternFill>
          <bgColor rgb="FFFCE4D6"/>
        </patternFill>
      </fill>
    </dxf>
    <dxf>
      <font>
        <sz val="10"/>
        <color rgb="FF595959"/>
        <name val="Arial"/>
        <charset val="1"/>
      </font>
      <fill>
        <patternFill>
          <bgColor rgb="FFE7E6E6"/>
        </patternFill>
      </fill>
    </dxf>
    <dxf>
      <font>
        <sz val="10"/>
        <color rgb="FF9C5700"/>
        <name val="Arial"/>
        <charset val="1"/>
      </font>
      <fill>
        <patternFill>
          <bgColor rgb="FFFFEB9C"/>
        </patternFill>
      </fill>
    </dxf>
    <dxf>
      <font>
        <sz val="10"/>
        <color rgb="FF006100"/>
        <name val="Arial"/>
        <charset val="1"/>
      </font>
      <fill>
        <patternFill>
          <bgColor rgb="FFC6EFCE"/>
        </patternFill>
      </fill>
    </dxf>
    <dxf>
      <font>
        <sz val="10"/>
        <color rgb="FF9C0006"/>
        <name val="Arial"/>
        <charset val="1"/>
      </font>
      <fill>
        <patternFill>
          <bgColor rgb="FFFFC7CE"/>
        </patternFill>
      </fill>
    </dxf>
    <dxf>
      <font>
        <sz val="10"/>
        <color rgb="FF9C5700"/>
        <name val="Arial"/>
        <charset val="1"/>
      </font>
      <fill>
        <patternFill>
          <bgColor rgb="FFFFEB9C"/>
        </patternFill>
      </fill>
    </dxf>
    <dxf>
      <font>
        <sz val="10"/>
        <color rgb="FF595959"/>
        <name val="Arial"/>
        <charset val="1"/>
      </font>
      <fill>
        <patternFill>
          <bgColor rgb="FFE7E6E6"/>
        </patternFill>
      </fill>
    </dxf>
    <dxf>
      <font>
        <sz val="10"/>
        <color rgb="FF1F3864"/>
        <name val="Arial"/>
        <charset val="1"/>
      </font>
      <fill>
        <patternFill>
          <bgColor rgb="FFDDEBF7"/>
        </patternFill>
      </fill>
    </dxf>
    <dxf>
      <font>
        <sz val="10"/>
        <color rgb="FF9C0006"/>
        <name val="Arial"/>
        <charset val="1"/>
      </font>
      <fill>
        <patternFill>
          <bgColor rgb="FFFFC7CE"/>
        </patternFill>
      </fill>
    </dxf>
    <dxf>
      <font>
        <sz val="10"/>
        <color rgb="FF006100"/>
        <name val="Arial"/>
        <charset val="1"/>
      </font>
      <fill>
        <patternFill>
          <bgColor rgb="FFC6EFCE"/>
        </patternFill>
      </fill>
    </dxf>
    <dxf>
      <font>
        <sz val="10"/>
        <color rgb="FF9C5700"/>
        <name val="Arial"/>
        <charset val="1"/>
      </font>
      <fill>
        <patternFill>
          <bgColor rgb="FFFFEB9C"/>
        </patternFill>
      </fill>
    </dxf>
    <dxf>
      <font>
        <sz val="10"/>
        <color rgb="FF9C5700"/>
        <name val="Arial"/>
        <charset val="1"/>
      </font>
      <fill>
        <patternFill>
          <bgColor rgb="FFFFEB9C"/>
        </patternFill>
      </fill>
    </dxf>
    <dxf>
      <font>
        <sz val="10"/>
        <color rgb="FF9C5700"/>
        <name val="Arial"/>
        <charset val="1"/>
      </font>
      <fill>
        <patternFill>
          <bgColor rgb="FFFFEB9C"/>
        </patternFill>
      </fill>
    </dxf>
    <dxf>
      <font>
        <sz val="10"/>
        <color rgb="FF9C0006"/>
        <name val="Arial"/>
        <charset val="1"/>
      </font>
      <fill>
        <patternFill>
          <bgColor rgb="FFFFC7CE"/>
        </patternFill>
      </fill>
    </dxf>
    <dxf>
      <font>
        <sz val="10"/>
        <color rgb="FF006100"/>
        <name val="Arial"/>
        <charset val="1"/>
      </font>
      <fill>
        <patternFill>
          <bgColor rgb="FFC6EFCE"/>
        </patternFill>
      </fill>
    </dxf>
    <dxf>
      <font>
        <sz val="10"/>
        <color rgb="FF9C0006"/>
        <name val="Arial"/>
        <charset val="1"/>
      </font>
      <fill>
        <patternFill>
          <bgColor rgb="FFFFC7CE"/>
        </patternFill>
      </fill>
    </dxf>
    <dxf>
      <font>
        <sz val="10"/>
        <color rgb="FF006100"/>
        <name val="Arial"/>
        <charset val="1"/>
      </font>
      <fill>
        <patternFill>
          <bgColor rgb="FFC6EFCE"/>
        </patternFill>
      </fill>
    </dxf>
    <dxf>
      <font>
        <sz val="10"/>
        <color rgb="FF9C0006"/>
        <name val="Arial"/>
        <charset val="1"/>
      </font>
      <fill>
        <patternFill>
          <bgColor rgb="FFFFC7CE"/>
        </patternFill>
      </fill>
    </dxf>
    <dxf>
      <font>
        <sz val="10"/>
        <color rgb="FF9C0006"/>
        <name val="Arial"/>
        <charset val="1"/>
      </font>
      <fill>
        <patternFill>
          <bgColor rgb="FFFFC7CE"/>
        </patternFill>
      </fill>
    </dxf>
    <dxf>
      <font>
        <sz val="10"/>
        <color rgb="FF9C0006"/>
        <name val="Arial"/>
        <charset val="1"/>
      </font>
      <fill>
        <patternFill>
          <bgColor rgb="FFFFC7CE"/>
        </patternFill>
      </fill>
    </dxf>
    <dxf>
      <font>
        <sz val="10"/>
        <color rgb="FF9C0006"/>
        <name val="Arial"/>
        <charset val="1"/>
      </font>
      <fill>
        <patternFill>
          <bgColor rgb="FFFFC7CE"/>
        </patternFill>
      </fill>
    </dxf>
    <dxf>
      <font>
        <sz val="10"/>
        <color rgb="FF9C0006"/>
        <name val="Arial"/>
        <charset val="1"/>
      </font>
      <fill>
        <patternFill>
          <bgColor rgb="FFFFC7CE"/>
        </patternFill>
      </fill>
    </dxf>
    <dxf>
      <font>
        <sz val="10"/>
        <color rgb="FF9C0006"/>
        <name val="Arial"/>
        <charset val="1"/>
      </font>
      <fill>
        <patternFill>
          <bgColor rgb="FFFFC7CE"/>
        </patternFill>
      </fill>
    </dxf>
    <dxf>
      <font>
        <sz val="10"/>
        <color rgb="FF9C5700"/>
        <name val="Arial"/>
        <charset val="1"/>
      </font>
      <fill>
        <patternFill>
          <bgColor rgb="FFFFEB9C"/>
        </patternFill>
      </fill>
    </dxf>
    <dxf>
      <font>
        <sz val="10"/>
        <color rgb="FF006100"/>
        <name val="Arial"/>
        <charset val="1"/>
      </font>
      <fill>
        <patternFill>
          <bgColor rgb="FFC6EFCE"/>
        </patternFill>
      </fill>
    </dxf>
    <dxf>
      <font>
        <sz val="10"/>
        <color rgb="FF9C0006"/>
        <name val="Arial"/>
        <charset val="1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Arial"/>
        <charset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BFBFBF"/>
        </left>
        <right style="thin">
          <color rgb="FFBFBFBF"/>
        </right>
        <top/>
        <bottom/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border outline="0">
        <bottom style="thin">
          <color rgb="FFBFBFBF"/>
        </bottom>
      </border>
    </dxf>
    <dxf>
      <border outline="0">
        <top style="thin">
          <color rgb="FFBFBFBF"/>
        </top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Arial"/>
        <charset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BFBFBF"/>
        </left>
        <right style="thin">
          <color rgb="FFBFBFB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rgb="FFBFBFBF"/>
        </left>
        <right/>
        <top style="thin">
          <color rgb="FFBFBFBF"/>
        </top>
        <bottom style="thin">
          <color rgb="FFBFBFB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border outline="0">
        <top style="thin">
          <color rgb="FFBFBFBF"/>
        </top>
      </border>
    </dxf>
    <dxf>
      <border outline="0">
        <bottom style="thin">
          <color rgb="FFBFBFBF"/>
        </bottom>
      </border>
    </dxf>
    <dxf>
      <border outline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Arial"/>
        <charset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BFBFBF"/>
        </left>
        <right style="thin">
          <color rgb="FFBFBFBF"/>
        </right>
        <top/>
        <bottom/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border outline="0">
        <bottom style="thin">
          <color rgb="FFBFBFBF"/>
        </bottom>
      </border>
    </dxf>
    <dxf>
      <border outline="0">
        <top style="thin">
          <color rgb="FFBFBFBF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Arial"/>
        <charset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BFBFBF"/>
        </left>
        <right style="thin">
          <color rgb="FFBFBFBF"/>
        </right>
        <top/>
        <bottom/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border outline="0">
        <bottom style="thin">
          <color rgb="FFBFBFBF"/>
        </bottom>
      </border>
    </dxf>
    <dxf>
      <border outline="0">
        <top style="thin">
          <color rgb="FFBFBFBF"/>
        </top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Arial"/>
        <charset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BFBFBF"/>
        </left>
        <right style="thin">
          <color rgb="FFBFBFBF"/>
        </right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BFBFBF"/>
        </bottom>
      </border>
    </dxf>
    <dxf>
      <border outline="0">
        <top style="thin">
          <color rgb="FFBFBFBF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Arial"/>
        <charset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BFBFBF"/>
        </left>
        <right style="thin">
          <color rgb="FFBFBFB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BFBFBF"/>
        </left>
        <right/>
        <top style="thin">
          <color rgb="FFBFBFBF"/>
        </top>
        <bottom style="thin">
          <color rgb="FFBFBFB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border outline="0">
        <top style="thin">
          <color rgb="FFBFBFBF"/>
        </top>
      </border>
    </dxf>
    <dxf>
      <border outline="0">
        <bottom style="thin">
          <color rgb="FFBFBFBF"/>
        </bottom>
      </border>
    </dxf>
    <dxf>
      <border outline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Arial"/>
        <charset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BFBFBF"/>
        </left>
        <right style="thin">
          <color rgb="FFBFBFBF"/>
        </right>
        <top/>
        <bottom/>
      </border>
    </dxf>
    <dxf>
      <numFmt numFmtId="19" formatCode="m/d/yyyy"/>
      <fill>
        <patternFill patternType="none">
          <fgColor indexed="64"/>
          <bgColor auto="1"/>
        </patternFill>
      </fill>
      <border diagonalUp="0" diagonalDown="0" outline="0">
        <left style="thin">
          <color rgb="FFBFBFBF"/>
        </left>
        <right/>
        <top style="thin">
          <color rgb="FFBFBFBF"/>
        </top>
        <bottom style="thin">
          <color rgb="FFBFBFBF"/>
        </bottom>
      </border>
    </dxf>
    <dxf>
      <numFmt numFmtId="19" formatCode="m/d/yyyy"/>
      <fill>
        <patternFill patternType="none">
          <fgColor indexed="64"/>
          <bgColor auto="1"/>
        </patternFill>
      </fill>
      <border diagonalUp="0" diagonalDown="0" outline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border outline="0">
        <top style="thin">
          <color rgb="FFBFBFBF"/>
        </top>
      </border>
    </dxf>
    <dxf>
      <border outline="0">
        <bottom style="thin">
          <color rgb="FFBFBFBF"/>
        </bottom>
      </border>
    </dxf>
    <dxf>
      <border outline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Arial"/>
        <charset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BFBFBF"/>
        </left>
        <right style="thin">
          <color rgb="FFBFBFBF"/>
        </right>
        <top/>
        <bottom/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rgb="FFBFBFBF"/>
        </left>
        <right/>
        <top style="thin">
          <color rgb="FFBFBFBF"/>
        </top>
        <bottom style="thin">
          <color rgb="FFBFBFBF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border outline="0">
        <top style="thin">
          <color rgb="FFBFBFBF"/>
        </top>
      </border>
    </dxf>
    <dxf>
      <border outline="0">
        <bottom style="thin">
          <color rgb="FFBFBFBF"/>
        </bottom>
      </border>
    </dxf>
    <dxf>
      <border outline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Arial"/>
        <charset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BFBFBF"/>
        </left>
        <right style="thin">
          <color rgb="FFBFBFBF"/>
        </right>
        <top/>
        <bottom/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border outline="0">
        <bottom style="thin">
          <color rgb="FFBFBFBF"/>
        </bottom>
      </border>
    </dxf>
    <dxf>
      <border outline="0">
        <top style="thin">
          <color rgb="FFBFBFBF"/>
        </top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Arial"/>
        <charset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BFBFBF"/>
        </left>
        <right style="thin">
          <color rgb="FFBFBFBF"/>
        </right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BFBFBF"/>
        </bottom>
      </border>
    </dxf>
    <dxf>
      <border outline="0">
        <top style="thin">
          <color rgb="FFBFBFBF"/>
        </top>
      </border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E699"/>
      <rgbColor rgb="FFFF00FF"/>
      <rgbColor rgb="FF00FFFF"/>
      <rgbColor rgb="FF9C0006"/>
      <rgbColor rgb="FF006100"/>
      <rgbColor rgb="FF000080"/>
      <rgbColor rgb="FF7F6000"/>
      <rgbColor rgb="FF800080"/>
      <rgbColor rgb="FF008080"/>
      <rgbColor rgb="FFBFBFBF"/>
      <rgbColor rgb="FF808080"/>
      <rgbColor rgb="FF9999FF"/>
      <rgbColor rgb="FF993366"/>
      <rgbColor rgb="FFFFF2CC"/>
      <rgbColor rgb="FFDDEBF7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7E6E6"/>
      <rgbColor rgb="FFC6EFCE"/>
      <rgbColor rgb="FFFFEB9C"/>
      <rgbColor rgb="FF99CCFF"/>
      <rgbColor rgb="FFFCE4D6"/>
      <rgbColor rgb="FFCC99FF"/>
      <rgbColor rgb="FFFFC7CE"/>
      <rgbColor rgb="FF2E75B6"/>
      <rgbColor rgb="FF33CCCC"/>
      <rgbColor rgb="FF99CC00"/>
      <rgbColor rgb="FFFFCC00"/>
      <rgbColor rgb="FFFF9900"/>
      <rgbColor rgb="FFC65911"/>
      <rgbColor rgb="FF595959"/>
      <rgbColor rgb="FF969696"/>
      <rgbColor rgb="FF1F3864"/>
      <rgbColor rgb="FF339966"/>
      <rgbColor rgb="FF003300"/>
      <rgbColor rgb="FF333300"/>
      <rgbColor rgb="FF9C57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12B1A77-7822-4DC6-BDD2-161AD0D18179}" name="Table11" displayName="Table11" ref="A9:AE200" totalsRowShown="0" headerRowDxfId="43" dataDxfId="44" headerRowBorderDxfId="76" tableBorderDxfId="77">
  <autoFilter ref="A9:AE200" xr:uid="{A12B1A77-7822-4DC6-BDD2-161AD0D18179}"/>
  <tableColumns count="31">
    <tableColumn id="1" xr3:uid="{31277DDA-F269-4008-A70D-BCD3595E3AAA}" name="Metric ID" dataDxfId="75"/>
    <tableColumn id="2" xr3:uid="{62C130FF-F40F-4BB1-B5E3-AEB433F1943F}" name="Category" dataDxfId="74"/>
    <tableColumn id="3" xr3:uid="{326C1001-1EB3-43FD-94CA-7F28C6EF527D}" name="Measurable" dataDxfId="73"/>
    <tableColumn id="4" xr3:uid="{AF93F2E8-F976-409A-8DA0-EC18EC294530}" name="Definition" dataDxfId="72"/>
    <tableColumn id="5" xr3:uid="{5784D555-4694-4E06-B176-3FC0E6E125F6}" name="Owner" dataDxfId="71"/>
    <tableColumn id="6" xr3:uid="{4F3B139D-1211-4903-B5FA-44F06B3D1234}" name="Data Source" dataDxfId="70"/>
    <tableColumn id="7" xr3:uid="{97DFEF3B-5F52-4647-92DA-EE7DC822CE55}" name="Frequency" dataDxfId="69"/>
    <tableColumn id="8" xr3:uid="{26DD2EDB-9911-4EAC-864E-E5D94BFD8C95}" name="Metric Type" dataDxfId="68"/>
    <tableColumn id="9" xr3:uid="{9AEF13FB-1C85-4F2C-8C09-D647975E12BC}" name="Target Type" dataDxfId="67"/>
    <tableColumn id="10" xr3:uid="{E1E6A7B2-9B4D-4EEC-B771-6CAD3CB8C9C5}" name="Target Value" dataDxfId="66"/>
    <tableColumn id="11" xr3:uid="{FEF6E58D-19F4-433D-9911-B3DCA1E652F6}" name="Upper Target" dataDxfId="65"/>
    <tableColumn id="12" xr3:uid="{6191A3B1-8B20-4C50-8B50-97C97557569D}" name="Unit" dataDxfId="64"/>
    <tableColumn id="13" xr3:uid="{014DB7C5-3A7A-4128-ACF0-2E1EB92CB5A1}" name="2/2" dataDxfId="63"/>
    <tableColumn id="14" xr3:uid="{E1CD9AC3-A4AA-45A3-8750-FA23EC6A5302}" name="2/9" dataDxfId="62"/>
    <tableColumn id="15" xr3:uid="{0E33D1EF-1C5A-425F-A2C4-9C3467341012}" name="2/16" dataDxfId="61"/>
    <tableColumn id="16" xr3:uid="{7EB10E5B-4DBD-4BCA-8C8D-E40593277D65}" name="2/23" dataDxfId="60"/>
    <tableColumn id="17" xr3:uid="{61B48285-CB4A-41B3-AABE-9B6ECA45BACE}" name="3/2" dataDxfId="59"/>
    <tableColumn id="18" xr3:uid="{A7C3F223-32F4-40E1-90B8-2D3148652C0F}" name="3/9" dataDxfId="58"/>
    <tableColumn id="19" xr3:uid="{73256507-DF65-4097-A7CB-FF62D11A2070}" name="3/16" dataDxfId="57"/>
    <tableColumn id="20" xr3:uid="{0563F3B7-25DC-4668-9E36-92169DB9A934}" name="3/23" dataDxfId="56"/>
    <tableColumn id="21" xr3:uid="{CF845DCE-E99E-4015-AE62-815294131320}" name="3/30" dataDxfId="55"/>
    <tableColumn id="22" xr3:uid="{6CE79785-ECED-41A8-8E82-1BD27307EB70}" name="4/6" dataDxfId="54"/>
    <tableColumn id="23" xr3:uid="{2922C645-591B-4E78-9DF6-0C94C6C7867E}" name="4/13" dataDxfId="53"/>
    <tableColumn id="24" xr3:uid="{20E2A932-71A0-4BFE-ABFA-C0D98551C0D7}" name="4/20" dataDxfId="52"/>
    <tableColumn id="25" xr3:uid="{3EB43D2E-D48A-4709-A36B-DBFD776819A6}" name="4/27" dataDxfId="51"/>
    <tableColumn id="26" xr3:uid="{BA1F2AD8-2D32-4634-A28A-926C64836D3C}" name="Current Week Actual" dataDxfId="50"/>
    <tableColumn id="27" xr3:uid="{DCDD2CF4-D66D-40E4-AAFA-DAB0EFD8FD20}" name="Current Status" dataDxfId="49"/>
    <tableColumn id="28" xr3:uid="{7086BA21-1888-4E8B-AC45-A787A71C7F4C}" name="Red Streak" dataDxfId="48"/>
    <tableColumn id="29" xr3:uid="{0DE4B146-B01B-4CAC-950B-12655C4DBEBB}" name="Notes" dataDxfId="47"/>
    <tableColumn id="30" xr3:uid="{98C0DB6D-1E0A-42D4-8D52-A1F541146181}" name="Push to IDS" dataDxfId="46"/>
    <tableColumn id="31" xr3:uid="{6B4ABA06-6591-4D8F-95C6-70847FEF1B9C}" name="IDS Created?" dataDxfId="45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42191B-B9C1-4A7C-96DA-BACDDB1AE87D}" name="Table1" displayName="Table1" ref="A2:H200" totalsRowShown="0" headerRowDxfId="202" dataDxfId="201" headerRowBorderDxfId="211" tableBorderDxfId="212">
  <autoFilter ref="A2:H200" xr:uid="{AA42191B-B9C1-4A7C-96DA-BACDDB1AE87D}"/>
  <tableColumns count="8">
    <tableColumn id="1" xr3:uid="{EBB9DB66-A9F4-491A-84C6-67072707F9B2}" name="Archive Type" dataDxfId="210"/>
    <tableColumn id="2" xr3:uid="{27149074-1F64-4513-AA1C-6EF58EECB70D}" name="Original ID" dataDxfId="209"/>
    <tableColumn id="3" xr3:uid="{AB5BF3A8-1303-4488-ADD3-0469A518288B}" name="Description" dataDxfId="208"/>
    <tableColumn id="4" xr3:uid="{B89FFD94-83DC-420D-956F-B260F59F6017}" name="Owner" dataDxfId="207"/>
    <tableColumn id="5" xr3:uid="{F3C1A8B7-9343-403B-8787-5B3D003C6693}" name="Date Added" dataDxfId="206"/>
    <tableColumn id="6" xr3:uid="{61D6E48A-AA9F-4AC0-AAC7-7891DEA77FA0}" name="Date Closed" dataDxfId="205"/>
    <tableColumn id="7" xr3:uid="{55C89416-EEA8-49FD-B2C4-02B8C9A41A91}" name="Final Status" dataDxfId="204"/>
    <tableColumn id="8" xr3:uid="{CBA110E0-EFC7-4DE8-AD52-AA2A105EB7DC}" name="Notes" dataDxfId="20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281AD15F-6739-4B94-A0EF-E1C4FD054885}" name="Table10" displayName="Table10" ref="A2:P4" totalsRowShown="0" headerRowDxfId="79" dataDxfId="78" headerRowBorderDxfId="97" tableBorderDxfId="98" totalsRowBorderDxfId="96">
  <autoFilter ref="A2:P4" xr:uid="{281AD15F-6739-4B94-A0EF-E1C4FD054885}"/>
  <tableColumns count="16">
    <tableColumn id="1" xr3:uid="{46C4F0B0-97C1-49B0-9B40-17B1DACF4242}" name="Rock ID" dataDxfId="95"/>
    <tableColumn id="2" xr3:uid="{15044CB9-EAD0-413B-BE5E-52AA6D53409A}" name="Quarter" dataDxfId="94"/>
    <tableColumn id="3" xr3:uid="{FAE2259E-02C2-4D5E-8BBA-71C6DFE18D26}" name="Rock Description" dataDxfId="93"/>
    <tableColumn id="4" xr3:uid="{49B5E2F1-7D09-4A8C-B998-0B7AE82D5E9D}" name="Owner" dataDxfId="92"/>
    <tableColumn id="5" xr3:uid="{4B15B641-0860-44BF-90D0-773F78EADE42}" name="Type" dataDxfId="91"/>
    <tableColumn id="6" xr3:uid="{6B3F91E2-51CA-47A4-AD9C-0B5DE2936767}" name="Department" dataDxfId="90"/>
    <tableColumn id="7" xr3:uid="{A2CFEC68-1D78-4055-B927-DB4FD831DCAC}" name="Success Criteria" dataDxfId="89"/>
    <tableColumn id="8" xr3:uid="{15EEBA82-77F0-4831-B1F4-536F33808985}" name="Start Date" dataDxfId="88"/>
    <tableColumn id="9" xr3:uid="{BFF359FC-F9C2-4A9E-8055-8E3551958884}" name="Due Date" dataDxfId="87"/>
    <tableColumn id="10" xr3:uid="{988B257B-DF62-40BE-9B1B-808C67FB350A}" name="Status" dataDxfId="86"/>
    <tableColumn id="11" xr3:uid="{B0C9E2D5-D1B5-4E1B-B721-8221846FF6FB}" name="Confidence" dataDxfId="85"/>
    <tableColumn id="12" xr3:uid="{6828F369-4CDF-42BD-A4BE-51FE9E3D5E9E}" name="Last Update" dataDxfId="84"/>
    <tableColumn id="13" xr3:uid="{5CAD6DA1-794E-42CE-94D5-2716A2969046}" name="Blocker" dataDxfId="83"/>
    <tableColumn id="14" xr3:uid="{4641C266-2C78-428A-B0F4-099CDB9220F6}" name="Push to IDS" dataDxfId="82"/>
    <tableColumn id="15" xr3:uid="{C8E385B6-2854-4E81-B385-910E070420CB}" name="Date Completed" dataDxfId="81"/>
    <tableColumn id="16" xr3:uid="{E5A3D494-73F3-4074-B11F-944434FCD0DC}" name="Notes" dataDxfId="8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5FE9CF35-FD6E-4E38-BE83-BAAE322978B2}" name="Table9" displayName="Table9" ref="A2:N200" totalsRowShown="0" headerRowDxfId="99" dataDxfId="100" headerRowBorderDxfId="115" tableBorderDxfId="116">
  <autoFilter ref="A2:N200" xr:uid="{5FE9CF35-FD6E-4E38-BE83-BAAE322978B2}"/>
  <tableColumns count="14">
    <tableColumn id="1" xr3:uid="{E5398135-3767-456E-8C23-E2772A45A4E2}" name="To-Do ID" dataDxfId="114"/>
    <tableColumn id="2" xr3:uid="{EEDB7EFD-DA33-446C-AB51-65A673BBA9DE}" name="Done" dataDxfId="113"/>
    <tableColumn id="3" xr3:uid="{2F4687A4-C15D-411C-98C6-6755E98D2531}" name="To-Do Item" dataDxfId="112"/>
    <tableColumn id="4" xr3:uid="{5C81FF32-F653-4CC0-A980-76126B929054}" name="Owner" dataDxfId="111"/>
    <tableColumn id="5" xr3:uid="{98DD3E89-2D81-4F2C-8C26-B511F39CE1E2}" name="Date Added" dataDxfId="110"/>
    <tableColumn id="6" xr3:uid="{DEA2F199-E197-45E8-A8D0-DFE228E8B420}" name="Due Date" dataDxfId="109"/>
    <tableColumn id="7" xr3:uid="{2DB0FB11-E6A8-45C0-B3E4-F12EEBBDD4BB}" name="Days Open" dataDxfId="108"/>
    <tableColumn id="8" xr3:uid="{8CF36ACA-D8FA-4BFC-8DC7-7BC22AE9C268}" name="Status" dataDxfId="107"/>
    <tableColumn id="9" xr3:uid="{22F9BE67-6B09-42A9-B7D4-37D7E8A01EF9}" name="Source" dataDxfId="106"/>
    <tableColumn id="10" xr3:uid="{84A24A67-EE6B-4128-BED6-841A9FCF2D97}" name="Source Issue ID" dataDxfId="105"/>
    <tableColumn id="11" xr3:uid="{F71F7D48-FF86-4C4C-A0D9-8E0F3E9A4E92}" name="Completed Date" dataDxfId="104"/>
    <tableColumn id="12" xr3:uid="{006D6231-C7C1-4156-B824-3FC62BC56962}" name="Rollover Count" dataDxfId="103"/>
    <tableColumn id="13" xr3:uid="{5BB3F956-C18E-4B8D-B2E4-35604CF98957}" name="Push to IDS" dataDxfId="102"/>
    <tableColumn id="14" xr3:uid="{4683102F-19EF-4091-A366-E3D92895EBA5}" name="Notes" dataDxfId="101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FFE7272-E3A3-4166-8EF0-F0E5E358EB12}" name="Table2" displayName="Table2" ref="A2:P200" totalsRowShown="0" headerRowDxfId="181" dataDxfId="182" headerRowBorderDxfId="199" tableBorderDxfId="200">
  <autoFilter ref="A2:P200" xr:uid="{BFFE7272-E3A3-4166-8EF0-F0E5E358EB12}"/>
  <tableColumns count="16">
    <tableColumn id="1" xr3:uid="{5F59083F-8B14-44F9-8E1A-7B4418BE5916}" name="Issue ID" dataDxfId="198"/>
    <tableColumn id="2" xr3:uid="{3F260883-190F-41EB-AA40-B3A6A2D39EB9}" name="Priority" dataDxfId="197"/>
    <tableColumn id="3" xr3:uid="{3B942A7A-ED5D-498A-859C-53804FB16411}" name="Issue Description" dataDxfId="196"/>
    <tableColumn id="4" xr3:uid="{32B0BCDB-5B7B-4562-A990-C9FCB4148D46}" name="Issue Type" dataDxfId="195"/>
    <tableColumn id="5" xr3:uid="{277FD3FB-36AA-4949-820E-9F7FCE2A79DF}" name="Source" dataDxfId="194"/>
    <tableColumn id="6" xr3:uid="{B859298E-0388-4B22-B1E8-F3F2763C8DBF}" name="Source ID" dataDxfId="193"/>
    <tableColumn id="7" xr3:uid="{C4643FBD-D09B-4DEB-9C2B-AB1276810A41}" name="Added By" dataDxfId="192"/>
    <tableColumn id="8" xr3:uid="{61867EB6-2230-4403-BD61-E778A1D2F204}" name="Owner" dataDxfId="191"/>
    <tableColumn id="9" xr3:uid="{E9F2A103-465D-4E4D-84E2-8B41F4B0A2EC}" name="Date Added" dataDxfId="190"/>
    <tableColumn id="10" xr3:uid="{3C44FE50-9C12-45AA-A9A6-10530EAE5CB6}" name="Age (days)" dataDxfId="189"/>
    <tableColumn id="11" xr3:uid="{7E9F29C8-690C-4651-B531-EBECE5FA173F}" name="Status" dataDxfId="188"/>
    <tableColumn id="12" xr3:uid="{6405025D-8732-4875-94C1-6EB59561D912}" name="Root Cause" dataDxfId="187"/>
    <tableColumn id="13" xr3:uid="{317E3B88-5A9C-486E-9754-72C24E16306F}" name="Resolution/Decision" dataDxfId="186"/>
    <tableColumn id="14" xr3:uid="{D3610CC4-64E0-4A7A-B3C3-B51E1F1EEBA2}" name="To-Do Created?" dataDxfId="185"/>
    <tableColumn id="15" xr3:uid="{9DB65208-8928-4940-8AC0-E3A345F9297B}" name="Cascading Msg?" dataDxfId="184"/>
    <tableColumn id="16" xr3:uid="{3CC92EA8-9227-4745-A60E-D7BD2A8A5DF7}" name="Notes" dataDxfId="183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C431CA5-EE3F-4BA0-9193-A26BEA68024A}" name="Table8" displayName="Table8" ref="A2:I200" totalsRowShown="0" headerRowDxfId="117" dataDxfId="118" headerRowBorderDxfId="128" tableBorderDxfId="129">
  <autoFilter ref="A2:I200" xr:uid="{AC431CA5-EE3F-4BA0-9193-A26BEA68024A}"/>
  <tableColumns count="9">
    <tableColumn id="1" xr3:uid="{67D830CB-2B96-4EAE-BA4A-7BF050C056F4}" name="Headline ID" dataDxfId="127"/>
    <tableColumn id="2" xr3:uid="{18C4E9F8-7F8C-4A0B-9441-A49EBC607D2A}" name="Date" dataDxfId="126"/>
    <tableColumn id="3" xr3:uid="{60B802D2-6469-4B6A-8B09-753E030B5281}" name="Type" dataDxfId="125"/>
    <tableColumn id="4" xr3:uid="{A7B7F41E-17A2-4C25-9CAD-FAE9B7BCBF62}" name="Good/Bad" dataDxfId="124"/>
    <tableColumn id="5" xr3:uid="{0075EF8A-5A63-4263-9292-1346E2F1D973}" name="Headline" dataDxfId="123"/>
    <tableColumn id="6" xr3:uid="{B8BAE55A-D569-4857-BA9F-4DD8E0F81674}" name="Added By" dataDxfId="122"/>
    <tableColumn id="7" xr3:uid="{9DA9B532-D5D3-4D7D-96EF-DD78388F7572}" name="Needs IDS?" dataDxfId="121"/>
    <tableColumn id="8" xr3:uid="{0C6CC064-DCBE-4513-A6DC-4B6F1CE6537F}" name="Issue Created?" dataDxfId="120"/>
    <tableColumn id="9" xr3:uid="{D288910A-E5A6-490A-906A-FF5AC0B6822A}" name="Notes" dataDxfId="119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7CAB7C4-CE54-4794-8026-F02D84438A5F}" name="Table6" displayName="Table6" ref="A2:P200" totalsRowShown="0" headerRowDxfId="131" dataDxfId="130" headerRowBorderDxfId="148" tableBorderDxfId="149">
  <autoFilter ref="A2:P200" xr:uid="{67CAB7C4-CE54-4794-8026-F02D84438A5F}"/>
  <tableColumns count="16">
    <tableColumn id="1" xr3:uid="{831F3F28-E918-4240-8D53-EFB069D0A1B3}" name="Meeting Date" dataDxfId="147"/>
    <tableColumn id="2" xr3:uid="{FEBCA888-3DEC-4F43-9FF1-16B57EB241A8}" name="Facilitator" dataDxfId="146"/>
    <tableColumn id="3" xr3:uid="{C55609F0-F215-46D3-BC07-90E64AC3D6A6}" name="Scribe" dataDxfId="145"/>
    <tableColumn id="4" xr3:uid="{2B2E2F24-9317-40AF-8897-B139E5D82332}" name="Attendees" dataDxfId="144"/>
    <tableColumn id="5" xr3:uid="{C64A64B9-5BA4-4BE7-A1FE-1C194B7807DC}" name="Absent" dataDxfId="143"/>
    <tableColumn id="6" xr3:uid="{7CE03174-0041-4BF0-AA5A-54051FD872A8}" name="Scorecard Red Count" dataDxfId="142"/>
    <tableColumn id="7" xr3:uid="{E3843948-9487-4A0F-9963-FA9218B2B6E6}" name="Off-Track Rocks" dataDxfId="141"/>
    <tableColumn id="8" xr3:uid="{0C37A53A-14F9-4744-9537-EC5304809AA5}" name="To-Dos Reviewed" dataDxfId="140"/>
    <tableColumn id="9" xr3:uid="{9C335A86-7C21-4988-B425-20C32B0E0F96}" name="To-Dos Completed" dataDxfId="139"/>
    <tableColumn id="10" xr3:uid="{F4A5F4F7-5431-4D22-92C9-BE28B2DDE847}" name="To-Do Completion Rate" dataDxfId="138"/>
    <tableColumn id="11" xr3:uid="{F1686677-19B3-4282-AF2E-19D506FE6BB0}" name="Issues Solved" dataDxfId="137"/>
    <tableColumn id="12" xr3:uid="{6BFF73D2-114E-4DB6-A0E4-D04B0DA33CBB}" name="Issues Remaining" dataDxfId="136"/>
    <tableColumn id="13" xr3:uid="{B337910D-0412-4F30-BD7D-352B09D96C19}" name="Cascading Messages" dataDxfId="135"/>
    <tableColumn id="14" xr3:uid="{A65ACDA7-17AA-4498-AE46-9AE226845F84}" name="Key Decisions" dataDxfId="134"/>
    <tableColumn id="15" xr3:uid="{77A2C6E5-97A4-4E51-B28C-8E212F0CD176}" name="Meeting Rating Avg" dataDxfId="133"/>
    <tableColumn id="16" xr3:uid="{59BF4CD7-AB5E-4D80-835D-D133C3562F55}" name="Rating Notes" dataDxfId="13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CB38E5A-9D18-46A8-BA37-C42AB1A5A1B2}" name="Table5" displayName="Table5" ref="A2:I17" totalsRowShown="0" headerRowDxfId="151" dataDxfId="150" headerRowBorderDxfId="162" tableBorderDxfId="163" totalsRowBorderDxfId="161">
  <autoFilter ref="A2:I17" xr:uid="{1CB38E5A-9D18-46A8-BA37-C42AB1A5A1B2}"/>
  <tableColumns count="9">
    <tableColumn id="1" xr3:uid="{1B7ADA1B-861C-487F-B9DF-6E153507A244}" name="Person" dataDxfId="160">
      <calculatedColumnFormula>IF(Settings!A4="","",Settings!A4)</calculatedColumnFormula>
    </tableColumn>
    <tableColumn id="2" xr3:uid="{87CDD3D4-DBDC-4145-83B0-CD2F8243A340}" name="Seat / Role" dataDxfId="159">
      <calculatedColumnFormula>IF(Settings!A4="","",Settings!B4)</calculatedColumnFormula>
    </tableColumn>
    <tableColumn id="3" xr3:uid="{EE62F548-2FA9-41C9-8ADA-6E31E8CA9538}" name="Scorecard Owned" dataDxfId="158"/>
    <tableColumn id="4" xr3:uid="{9E33E953-9FF6-456E-A9F5-4EE0DD6E500F}" name="Red Metrics" dataDxfId="157"/>
    <tableColumn id="5" xr3:uid="{660C1828-8C05-4211-B8BF-693E4B0240FA}" name="Rocks Owned" dataDxfId="156"/>
    <tableColumn id="6" xr3:uid="{609CCC4E-58D0-4546-ADBA-62324D718488}" name="Off-Track Rocks" dataDxfId="155"/>
    <tableColumn id="7" xr3:uid="{BFC46B82-225B-4BC8-91AD-34CF68BD21BA}" name="Open To-Dos" dataDxfId="154"/>
    <tableColumn id="8" xr3:uid="{999A75D5-4018-4681-A290-3FA8ED6936EE}" name="Overdue To-Dos" dataDxfId="153"/>
    <tableColumn id="9" xr3:uid="{2AC04CEE-F9BB-44C5-9956-934616A34714}" name="Open Issues" dataDxfId="152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38B7CC2-DBB0-4F1C-9CE0-B7CD7FC639A4}" name="Table3" displayName="Table3" ref="A3:D11" totalsRowShown="0" headerRowDxfId="173" dataDxfId="172" headerRowBorderDxfId="179" tableBorderDxfId="180" totalsRowBorderDxfId="178">
  <autoFilter ref="A3:D11" xr:uid="{538B7CC2-DBB0-4F1C-9CE0-B7CD7FC639A4}"/>
  <tableColumns count="4">
    <tableColumn id="1" xr3:uid="{6CD413B7-69EE-435B-9AC1-C479CF9D8851}" name="Name" dataDxfId="177"/>
    <tableColumn id="2" xr3:uid="{3C5EF083-63A3-4FA9-AA77-72559F0F6B43}" name="Seat / Role" dataDxfId="176"/>
    <tableColumn id="3" xr3:uid="{4E349957-078F-43DF-B8CD-FBB5CAC16D1C}" name="Email" dataDxfId="175"/>
    <tableColumn id="4" xr3:uid="{6551491C-26B4-4147-B1DC-3CC69A426B53}" name="Active?" dataDxfId="17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DAD5DF3-E8CD-40DD-AB26-8A918F7D548D}" name="Table4" displayName="Table4" ref="F3:H7" totalsRowShown="0" headerRowDxfId="165" dataDxfId="164" headerRowBorderDxfId="170" tableBorderDxfId="171" totalsRowBorderDxfId="169">
  <autoFilter ref="F3:H7" xr:uid="{DDAD5DF3-E8CD-40DD-AB26-8A918F7D548D}"/>
  <tableColumns count="3">
    <tableColumn id="1" xr3:uid="{29027951-60EB-44FF-ABFE-1494DFE08D6E}" name="Quarter" dataDxfId="168"/>
    <tableColumn id="2" xr3:uid="{153248C3-0826-49D8-8EA1-A01BB31651BD}" name="Start Date" dataDxfId="167"/>
    <tableColumn id="3" xr3:uid="{ED874B3E-937B-4C61-BF8E-5B656F3B0157}" name="End Date" dataDxfId="16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6"/>
  <sheetViews>
    <sheetView tabSelected="1" zoomScaleNormal="100" workbookViewId="0">
      <pane ySplit="1" topLeftCell="A2" activePane="bottomLeft" state="frozen"/>
      <selection pane="bottomLeft" activeCell="I6" sqref="I6"/>
    </sheetView>
  </sheetViews>
  <sheetFormatPr defaultColWidth="8.6640625" defaultRowHeight="14.4" x14ac:dyDescent="0.3"/>
  <cols>
    <col min="1" max="1" width="2.6640625" customWidth="1"/>
    <col min="2" max="2" width="31" customWidth="1"/>
    <col min="3" max="3" width="16" customWidth="1"/>
    <col min="4" max="4" width="22" customWidth="1"/>
    <col min="5" max="5" width="15" customWidth="1"/>
    <col min="6" max="6" width="18" customWidth="1"/>
    <col min="7" max="9" width="16" customWidth="1"/>
  </cols>
  <sheetData>
    <row r="1" spans="1:9" ht="22.8" x14ac:dyDescent="0.4">
      <c r="B1" s="45" t="s">
        <v>276</v>
      </c>
      <c r="C1" s="13"/>
      <c r="D1" s="13"/>
      <c r="E1" s="13"/>
      <c r="F1" s="13"/>
      <c r="G1" s="13"/>
      <c r="H1" s="13"/>
      <c r="I1" s="13"/>
    </row>
    <row r="2" spans="1:9" x14ac:dyDescent="0.3">
      <c r="A2" t="s">
        <v>277</v>
      </c>
      <c r="B2" s="57" t="s">
        <v>0</v>
      </c>
      <c r="C2" s="57"/>
      <c r="D2" s="57"/>
      <c r="E2" s="57"/>
      <c r="F2" s="57"/>
      <c r="G2" s="57"/>
      <c r="H2" s="57"/>
      <c r="I2" s="61"/>
    </row>
    <row r="3" spans="1:9" x14ac:dyDescent="0.3">
      <c r="B3" s="4" t="s">
        <v>1</v>
      </c>
      <c r="C3" s="3">
        <f ca="1">TODAY()</f>
        <v>46143</v>
      </c>
      <c r="D3" s="3"/>
      <c r="F3" s="4" t="s">
        <v>2</v>
      </c>
      <c r="G3" s="3">
        <f ca="1">TODAY()-WEEKDAY(TODAY(),3)</f>
        <v>46139</v>
      </c>
      <c r="H3" s="3"/>
    </row>
    <row r="4" spans="1:9" x14ac:dyDescent="0.3">
      <c r="B4" s="4" t="s">
        <v>3</v>
      </c>
      <c r="C4" s="2" t="str">
        <f>"Q2 2026"</f>
        <v>Q2 2026</v>
      </c>
      <c r="D4" s="2"/>
      <c r="F4" s="4" t="s">
        <v>4</v>
      </c>
      <c r="G4" s="2"/>
      <c r="H4" s="2"/>
    </row>
    <row r="5" spans="1:9" x14ac:dyDescent="0.3">
      <c r="B5" s="4" t="s">
        <v>5</v>
      </c>
      <c r="C5" s="2"/>
      <c r="D5" s="2"/>
      <c r="F5" s="4" t="s">
        <v>6</v>
      </c>
      <c r="G5" s="2"/>
      <c r="H5" s="2"/>
    </row>
    <row r="6" spans="1:9" x14ac:dyDescent="0.3">
      <c r="B6" s="4" t="s">
        <v>7</v>
      </c>
      <c r="C6" s="2"/>
      <c r="D6" s="2"/>
      <c r="F6" s="4" t="s">
        <v>8</v>
      </c>
      <c r="G6" s="2"/>
      <c r="H6" s="2"/>
    </row>
    <row r="8" spans="1:9" x14ac:dyDescent="0.3">
      <c r="A8" t="s">
        <v>277</v>
      </c>
      <c r="B8" s="57" t="s">
        <v>9</v>
      </c>
      <c r="C8" s="57"/>
      <c r="D8" s="57"/>
      <c r="E8" s="57"/>
      <c r="F8" s="57"/>
      <c r="G8" s="57"/>
      <c r="H8" s="57"/>
      <c r="I8" s="57"/>
    </row>
    <row r="9" spans="1:9" x14ac:dyDescent="0.3">
      <c r="B9" s="60" t="s">
        <v>10</v>
      </c>
      <c r="C9" s="60"/>
      <c r="D9" s="60" t="s">
        <v>11</v>
      </c>
      <c r="E9" s="60"/>
      <c r="F9" s="60" t="s">
        <v>12</v>
      </c>
      <c r="G9" s="60"/>
      <c r="H9" s="60" t="s">
        <v>13</v>
      </c>
      <c r="I9" s="60"/>
    </row>
    <row r="10" spans="1:9" ht="17.399999999999999" x14ac:dyDescent="0.3">
      <c r="B10" s="68" t="s">
        <v>14</v>
      </c>
      <c r="C10" s="6">
        <f>COUNTA(Scorecard!A10:A38)</f>
        <v>2</v>
      </c>
      <c r="D10" s="68" t="s">
        <v>15</v>
      </c>
      <c r="E10" s="6">
        <f>COUNTA(Rocks!A3:A32)</f>
        <v>2</v>
      </c>
      <c r="F10" s="68" t="s">
        <v>16</v>
      </c>
      <c r="G10" s="6">
        <f>COUNTIF('To-Dos'!H3:H52,"Pending")</f>
        <v>1</v>
      </c>
      <c r="H10" s="68" t="s">
        <v>17</v>
      </c>
      <c r="I10" s="6">
        <f>COUNTIF(Issues!K3:K62,"Open")+COUNTIF(Issues!K3:K62,"IDS Selected")</f>
        <v>1</v>
      </c>
    </row>
    <row r="11" spans="1:9" ht="17.399999999999999" x14ac:dyDescent="0.3">
      <c r="B11" s="68" t="s">
        <v>18</v>
      </c>
      <c r="C11" s="6">
        <f>COUNTIF(Scorecard!AA10:AA38,"Green")</f>
        <v>0</v>
      </c>
      <c r="D11" s="68" t="s">
        <v>19</v>
      </c>
      <c r="E11" s="6">
        <f>COUNTIF(Rocks!J3:J32,"On Track")</f>
        <v>2</v>
      </c>
      <c r="F11" s="68" t="s">
        <v>20</v>
      </c>
      <c r="G11" s="6">
        <f ca="1">SUMPRODUCT(('To-Dos'!F3:F52&lt;&gt;"")*('To-Dos'!F3:F52&lt;TODAY())*('To-Dos'!H3:H52&lt;&gt;"Done")*('To-Dos'!H3:H52&lt;&gt;""))</f>
        <v>0</v>
      </c>
      <c r="H11" s="68" t="s">
        <v>21</v>
      </c>
      <c r="I11" s="6">
        <f>COUNTIF(Issues!B3:B62,"1")</f>
        <v>1</v>
      </c>
    </row>
    <row r="12" spans="1:9" ht="17.399999999999999" x14ac:dyDescent="0.3">
      <c r="B12" s="68" t="s">
        <v>22</v>
      </c>
      <c r="C12" s="6">
        <f>COUNTIF(Scorecard!AA10:AA38,"Red")</f>
        <v>0</v>
      </c>
      <c r="D12" s="68" t="s">
        <v>23</v>
      </c>
      <c r="E12" s="6">
        <f>COUNTIF(Rocks!J3:J32,"Off Track")</f>
        <v>0</v>
      </c>
      <c r="F12" s="68" t="s">
        <v>24</v>
      </c>
      <c r="G12" s="6">
        <f>COUNTIF('To-Dos'!H3:H52,"Done")</f>
        <v>0</v>
      </c>
      <c r="H12" s="68" t="s">
        <v>25</v>
      </c>
      <c r="I12" s="6">
        <f>COUNTIF(Issues!K3:K62,"Solved")</f>
        <v>0</v>
      </c>
    </row>
    <row r="13" spans="1:9" ht="17.399999999999999" x14ac:dyDescent="0.3">
      <c r="B13" s="68" t="s">
        <v>26</v>
      </c>
      <c r="C13" s="6">
        <f>COUNTIF(Scorecard!AA10:AA38,"Missing")</f>
        <v>2</v>
      </c>
      <c r="D13" s="68" t="s">
        <v>27</v>
      </c>
      <c r="E13" s="6">
        <f>COUNTIF(Rocks!J3:J32,"Done")</f>
        <v>0</v>
      </c>
      <c r="F13" s="68" t="s">
        <v>28</v>
      </c>
      <c r="G13" s="6">
        <f>SUMPRODUCT(('To-Dos'!L3:L52&gt;=2)*1)</f>
        <v>0</v>
      </c>
      <c r="H13" s="68" t="s">
        <v>29</v>
      </c>
      <c r="I13" s="6">
        <f ca="1">SUMPRODUCT((Issues!J3:J62&lt;&gt;"")*(IFERROR(Issues!J3:J62&gt;30,FALSE()))*(Issues!K3:K62&lt;&gt;"Solved")*(Issues!K3:K62&lt;&gt;"Archived"))</f>
        <v>1</v>
      </c>
    </row>
    <row r="15" spans="1:9" x14ac:dyDescent="0.3">
      <c r="A15" t="s">
        <v>277</v>
      </c>
      <c r="B15" s="57" t="s">
        <v>30</v>
      </c>
      <c r="C15" s="57"/>
      <c r="D15" s="57"/>
      <c r="E15" s="57"/>
      <c r="F15" s="57"/>
      <c r="G15" s="57"/>
      <c r="H15" s="57"/>
      <c r="I15" s="57"/>
    </row>
    <row r="16" spans="1:9" ht="15" customHeight="1" x14ac:dyDescent="0.3">
      <c r="B16" s="59" t="s">
        <v>31</v>
      </c>
      <c r="C16" s="59" t="s">
        <v>32</v>
      </c>
      <c r="D16" s="59" t="s">
        <v>33</v>
      </c>
      <c r="E16" s="59" t="s">
        <v>34</v>
      </c>
      <c r="F16" s="60" t="s">
        <v>35</v>
      </c>
      <c r="G16" s="60"/>
      <c r="H16" s="60"/>
      <c r="I16" s="60"/>
    </row>
    <row r="17" spans="1:9" x14ac:dyDescent="0.3">
      <c r="B17" s="5" t="s">
        <v>36</v>
      </c>
      <c r="C17" s="7">
        <v>5</v>
      </c>
      <c r="D17" s="8"/>
      <c r="E17" s="8"/>
      <c r="F17" s="1"/>
      <c r="G17" s="1"/>
      <c r="H17" s="1"/>
      <c r="I17" s="1"/>
    </row>
    <row r="18" spans="1:9" x14ac:dyDescent="0.3">
      <c r="B18" s="5" t="s">
        <v>37</v>
      </c>
      <c r="C18" s="7">
        <v>5</v>
      </c>
      <c r="D18" s="8"/>
      <c r="E18" s="8"/>
      <c r="F18" s="1"/>
      <c r="G18" s="1"/>
      <c r="H18" s="1"/>
      <c r="I18" s="1"/>
    </row>
    <row r="19" spans="1:9" x14ac:dyDescent="0.3">
      <c r="B19" s="5" t="s">
        <v>38</v>
      </c>
      <c r="C19" s="7">
        <v>5</v>
      </c>
      <c r="D19" s="8"/>
      <c r="E19" s="8"/>
      <c r="F19" s="1"/>
      <c r="G19" s="1"/>
      <c r="H19" s="1"/>
      <c r="I19" s="1"/>
    </row>
    <row r="20" spans="1:9" x14ac:dyDescent="0.3">
      <c r="B20" s="69" t="s">
        <v>292</v>
      </c>
      <c r="C20" s="7">
        <v>5</v>
      </c>
      <c r="D20" s="8"/>
      <c r="E20" s="8"/>
      <c r="F20" s="1"/>
      <c r="G20" s="1"/>
      <c r="H20" s="1"/>
      <c r="I20" s="1"/>
    </row>
    <row r="21" spans="1:9" x14ac:dyDescent="0.3">
      <c r="B21" s="69" t="s">
        <v>293</v>
      </c>
      <c r="C21" s="7">
        <v>5</v>
      </c>
      <c r="D21" s="8"/>
      <c r="E21" s="8"/>
      <c r="F21" s="1"/>
      <c r="G21" s="1"/>
      <c r="H21" s="1"/>
      <c r="I21" s="1"/>
    </row>
    <row r="22" spans="1:9" x14ac:dyDescent="0.3">
      <c r="B22" s="5" t="s">
        <v>40</v>
      </c>
      <c r="C22" s="7">
        <v>60</v>
      </c>
      <c r="D22" s="8"/>
      <c r="E22" s="8"/>
      <c r="F22" s="1"/>
      <c r="G22" s="1"/>
      <c r="H22" s="1"/>
      <c r="I22" s="1"/>
    </row>
    <row r="23" spans="1:9" x14ac:dyDescent="0.3">
      <c r="B23" s="5" t="s">
        <v>41</v>
      </c>
      <c r="C23" s="7">
        <v>5</v>
      </c>
      <c r="D23" s="8"/>
      <c r="E23" s="8"/>
      <c r="F23" s="1"/>
      <c r="G23" s="1"/>
      <c r="H23" s="1"/>
      <c r="I23" s="1"/>
    </row>
    <row r="24" spans="1:9" ht="26.4" x14ac:dyDescent="0.3">
      <c r="B24" s="66" t="s">
        <v>42</v>
      </c>
      <c r="C24" s="59">
        <f>SUM(C17:C23)</f>
        <v>90</v>
      </c>
      <c r="D24" s="59">
        <f>SUM(D17:D23)</f>
        <v>0</v>
      </c>
      <c r="E24" s="59" t="s">
        <v>43</v>
      </c>
      <c r="F24" s="67" t="str">
        <f>IF(D24=0,"",D24-C24)</f>
        <v/>
      </c>
      <c r="G24" s="67"/>
      <c r="H24" s="67"/>
      <c r="I24" s="67"/>
    </row>
    <row r="26" spans="1:9" x14ac:dyDescent="0.3">
      <c r="A26" t="s">
        <v>277</v>
      </c>
      <c r="B26" s="57" t="s">
        <v>36</v>
      </c>
      <c r="C26" s="57"/>
      <c r="D26" s="57"/>
      <c r="E26" s="57"/>
      <c r="F26" s="61"/>
      <c r="G26" s="61"/>
      <c r="H26" s="61"/>
      <c r="I26" s="61"/>
    </row>
    <row r="27" spans="1:9" ht="15" customHeight="1" x14ac:dyDescent="0.3">
      <c r="B27" s="59" t="s">
        <v>44</v>
      </c>
      <c r="C27" s="60" t="s">
        <v>45</v>
      </c>
      <c r="D27" s="60"/>
      <c r="E27" s="60"/>
      <c r="F27" s="65"/>
      <c r="G27" s="65"/>
      <c r="H27" s="65"/>
      <c r="I27" s="65"/>
    </row>
    <row r="28" spans="1:9" x14ac:dyDescent="0.3">
      <c r="B28" s="5" t="str">
        <f>IF(Settings!A4="","",Settings!A4)</f>
        <v>Arthur Mielnik</v>
      </c>
      <c r="C28" s="1"/>
      <c r="D28" s="1"/>
      <c r="E28" s="1"/>
      <c r="F28" s="64"/>
      <c r="G28" s="64"/>
      <c r="H28" s="64"/>
      <c r="I28" s="64"/>
    </row>
    <row r="29" spans="1:9" x14ac:dyDescent="0.3">
      <c r="B29" s="5" t="str">
        <f>IF(Settings!A5="","",Settings!A5)</f>
        <v>Add name here</v>
      </c>
      <c r="C29" s="1"/>
      <c r="D29" s="1"/>
      <c r="E29" s="1"/>
      <c r="F29" s="64"/>
      <c r="G29" s="64"/>
      <c r="H29" s="64"/>
      <c r="I29" s="64"/>
    </row>
    <row r="30" spans="1:9" x14ac:dyDescent="0.3">
      <c r="B30" s="5" t="str">
        <f>IF(Settings!A6="","",Settings!A6)</f>
        <v>Add name here</v>
      </c>
      <c r="C30" s="1"/>
      <c r="D30" s="1"/>
      <c r="E30" s="1"/>
      <c r="F30" s="64"/>
      <c r="G30" s="64"/>
      <c r="H30" s="64"/>
      <c r="I30" s="64"/>
    </row>
    <row r="31" spans="1:9" x14ac:dyDescent="0.3">
      <c r="B31" s="5" t="str">
        <f>IF(Settings!A7="","",Settings!A7)</f>
        <v>Add name here</v>
      </c>
      <c r="C31" s="1"/>
      <c r="D31" s="1"/>
      <c r="E31" s="1"/>
      <c r="F31" s="64"/>
      <c r="G31" s="64"/>
      <c r="H31" s="64"/>
      <c r="I31" s="64"/>
    </row>
    <row r="32" spans="1:9" x14ac:dyDescent="0.3">
      <c r="B32" s="5" t="str">
        <f>IF(Settings!A8="","",Settings!A8)</f>
        <v>Add name here</v>
      </c>
      <c r="C32" s="1"/>
      <c r="D32" s="1"/>
      <c r="E32" s="1"/>
      <c r="F32" s="64"/>
      <c r="G32" s="64"/>
      <c r="H32" s="64"/>
      <c r="I32" s="64"/>
    </row>
    <row r="33" spans="1:9" x14ac:dyDescent="0.3">
      <c r="B33" s="5" t="str">
        <f>IF(Settings!A9="","",Settings!A9)</f>
        <v>Add name here</v>
      </c>
      <c r="C33" s="1"/>
      <c r="D33" s="1"/>
      <c r="E33" s="1"/>
      <c r="F33" s="64"/>
      <c r="G33" s="64"/>
      <c r="H33" s="64"/>
      <c r="I33" s="64"/>
    </row>
    <row r="35" spans="1:9" x14ac:dyDescent="0.3">
      <c r="A35" t="s">
        <v>277</v>
      </c>
      <c r="B35" s="57" t="s">
        <v>46</v>
      </c>
      <c r="C35" s="57"/>
      <c r="D35" s="57"/>
      <c r="E35" s="57"/>
      <c r="F35" s="57"/>
      <c r="G35" s="57"/>
      <c r="H35" s="61"/>
      <c r="I35" s="61"/>
    </row>
    <row r="36" spans="1:9" ht="15" customHeight="1" x14ac:dyDescent="0.3">
      <c r="B36" s="63" t="s">
        <v>47</v>
      </c>
      <c r="C36" s="63" t="s">
        <v>48</v>
      </c>
      <c r="D36" s="62" t="s">
        <v>49</v>
      </c>
      <c r="E36" s="62"/>
      <c r="F36" s="62"/>
      <c r="G36" s="62"/>
    </row>
    <row r="37" spans="1:9" x14ac:dyDescent="0.3">
      <c r="B37" s="7"/>
      <c r="C37" s="7"/>
      <c r="D37" s="2"/>
      <c r="E37" s="2"/>
      <c r="F37" s="2"/>
      <c r="G37" s="2"/>
      <c r="H37" s="7"/>
      <c r="I37" s="7"/>
    </row>
    <row r="38" spans="1:9" x14ac:dyDescent="0.3">
      <c r="B38" s="7"/>
      <c r="C38" s="7"/>
      <c r="D38" s="2"/>
      <c r="E38" s="2"/>
      <c r="F38" s="2"/>
      <c r="G38" s="2"/>
      <c r="H38" s="7"/>
      <c r="I38" s="7"/>
    </row>
    <row r="39" spans="1:9" x14ac:dyDescent="0.3">
      <c r="B39" s="7"/>
      <c r="C39" s="7"/>
      <c r="D39" s="2"/>
      <c r="E39" s="2"/>
      <c r="F39" s="2"/>
      <c r="G39" s="2"/>
      <c r="H39" s="7"/>
      <c r="I39" s="7"/>
    </row>
    <row r="40" spans="1:9" x14ac:dyDescent="0.3">
      <c r="B40" s="7"/>
      <c r="C40" s="7"/>
      <c r="D40" s="2"/>
      <c r="E40" s="2"/>
      <c r="F40" s="2"/>
      <c r="G40" s="2"/>
      <c r="H40" s="7"/>
      <c r="I40" s="7"/>
    </row>
    <row r="41" spans="1:9" x14ac:dyDescent="0.3">
      <c r="B41" s="7"/>
      <c r="C41" s="7"/>
      <c r="D41" s="2"/>
      <c r="E41" s="2"/>
      <c r="F41" s="2"/>
      <c r="G41" s="2"/>
      <c r="H41" s="7"/>
      <c r="I41" s="7"/>
    </row>
    <row r="42" spans="1:9" x14ac:dyDescent="0.3">
      <c r="A42" t="s">
        <v>277</v>
      </c>
      <c r="B42" s="57" t="s">
        <v>50</v>
      </c>
      <c r="C42" s="57"/>
      <c r="D42" s="57"/>
      <c r="E42" s="57"/>
      <c r="F42" s="57"/>
      <c r="G42" s="61"/>
      <c r="H42" s="61"/>
      <c r="I42" s="61"/>
    </row>
    <row r="43" spans="1:9" ht="15" customHeight="1" x14ac:dyDescent="0.3">
      <c r="B43" s="60" t="s">
        <v>51</v>
      </c>
      <c r="C43" s="60"/>
      <c r="D43" s="60"/>
      <c r="E43" s="60"/>
      <c r="F43" s="59" t="s">
        <v>52</v>
      </c>
    </row>
    <row r="44" spans="1:9" x14ac:dyDescent="0.3">
      <c r="B44" s="2"/>
      <c r="C44" s="2"/>
      <c r="D44" s="2"/>
      <c r="E44" s="2"/>
      <c r="F44" s="7"/>
      <c r="G44" s="7"/>
      <c r="H44" s="9"/>
      <c r="I44" s="7"/>
    </row>
    <row r="45" spans="1:9" x14ac:dyDescent="0.3">
      <c r="B45" s="2"/>
      <c r="C45" s="2"/>
      <c r="D45" s="2"/>
      <c r="E45" s="2"/>
      <c r="F45" s="7"/>
      <c r="G45" s="7"/>
      <c r="H45" s="9"/>
      <c r="I45" s="7"/>
    </row>
    <row r="46" spans="1:9" x14ac:dyDescent="0.3">
      <c r="B46" s="2"/>
      <c r="C46" s="2"/>
      <c r="D46" s="2"/>
      <c r="E46" s="2"/>
      <c r="F46" s="7"/>
      <c r="G46" s="7"/>
      <c r="H46" s="9"/>
      <c r="I46" s="7"/>
    </row>
    <row r="47" spans="1:9" x14ac:dyDescent="0.3">
      <c r="B47" s="2"/>
      <c r="C47" s="2"/>
      <c r="D47" s="2"/>
      <c r="E47" s="2"/>
      <c r="F47" s="7"/>
      <c r="G47" s="7"/>
      <c r="H47" s="9"/>
      <c r="I47" s="7"/>
    </row>
    <row r="49" spans="1:9" x14ac:dyDescent="0.3">
      <c r="A49" t="s">
        <v>277</v>
      </c>
      <c r="B49" s="57" t="s">
        <v>53</v>
      </c>
      <c r="C49" s="57"/>
      <c r="D49" s="57"/>
      <c r="E49" s="57"/>
      <c r="F49" s="57"/>
      <c r="G49" s="61"/>
      <c r="H49" s="61"/>
      <c r="I49" s="61"/>
    </row>
    <row r="50" spans="1:9" ht="15" customHeight="1" x14ac:dyDescent="0.3">
      <c r="B50" s="60" t="s">
        <v>54</v>
      </c>
      <c r="C50" s="60"/>
      <c r="D50" s="60"/>
      <c r="E50" s="60"/>
      <c r="F50" s="60"/>
    </row>
    <row r="51" spans="1:9" x14ac:dyDescent="0.3">
      <c r="B51" s="2"/>
      <c r="C51" s="2"/>
      <c r="D51" s="2"/>
      <c r="E51" s="2"/>
      <c r="F51" s="2"/>
      <c r="G51" s="7"/>
      <c r="H51" s="7"/>
      <c r="I51" s="9"/>
    </row>
    <row r="52" spans="1:9" x14ac:dyDescent="0.3">
      <c r="B52" s="2"/>
      <c r="C52" s="2"/>
      <c r="D52" s="2"/>
      <c r="E52" s="2"/>
      <c r="F52" s="2"/>
      <c r="G52" s="7"/>
      <c r="H52" s="7"/>
      <c r="I52" s="9"/>
    </row>
    <row r="53" spans="1:9" x14ac:dyDescent="0.3">
      <c r="B53" s="2"/>
      <c r="C53" s="2"/>
      <c r="D53" s="2"/>
      <c r="E53" s="2"/>
      <c r="F53" s="2"/>
      <c r="G53" s="7"/>
      <c r="H53" s="7"/>
      <c r="I53" s="9"/>
    </row>
    <row r="54" spans="1:9" x14ac:dyDescent="0.3">
      <c r="B54" s="2"/>
      <c r="C54" s="2"/>
      <c r="D54" s="2"/>
      <c r="E54" s="2"/>
      <c r="F54" s="2"/>
      <c r="G54" s="7"/>
      <c r="H54" s="7"/>
      <c r="I54" s="9"/>
    </row>
    <row r="56" spans="1:9" x14ac:dyDescent="0.3">
      <c r="A56" t="s">
        <v>277</v>
      </c>
      <c r="B56" s="57" t="s">
        <v>55</v>
      </c>
      <c r="C56" s="57"/>
      <c r="D56" s="57"/>
      <c r="E56" s="57"/>
      <c r="F56" s="57"/>
      <c r="G56" s="57"/>
      <c r="H56" s="57"/>
      <c r="I56" s="57"/>
    </row>
    <row r="57" spans="1:9" ht="15" customHeight="1" x14ac:dyDescent="0.3">
      <c r="B57" s="59" t="s">
        <v>56</v>
      </c>
      <c r="C57" s="59" t="s">
        <v>57</v>
      </c>
      <c r="D57" s="60" t="s">
        <v>58</v>
      </c>
      <c r="E57" s="60"/>
      <c r="F57" s="60"/>
      <c r="G57" s="60"/>
      <c r="H57" s="60"/>
      <c r="I57" s="60"/>
    </row>
    <row r="58" spans="1:9" x14ac:dyDescent="0.3">
      <c r="B58" s="5" t="str">
        <f>IF(Settings!A4="","",Settings!A4)</f>
        <v>Arthur Mielnik</v>
      </c>
      <c r="C58" s="7"/>
      <c r="D58" s="2"/>
      <c r="E58" s="2"/>
      <c r="F58" s="2"/>
      <c r="G58" s="2"/>
      <c r="H58" s="2"/>
      <c r="I58" s="2"/>
    </row>
    <row r="59" spans="1:9" x14ac:dyDescent="0.3">
      <c r="B59" s="5" t="str">
        <f>IF(Settings!A5="","",Settings!A5)</f>
        <v>Add name here</v>
      </c>
      <c r="C59" s="7"/>
      <c r="D59" s="2"/>
      <c r="E59" s="2"/>
      <c r="F59" s="2"/>
      <c r="G59" s="2"/>
      <c r="H59" s="2"/>
      <c r="I59" s="2"/>
    </row>
    <row r="60" spans="1:9" x14ac:dyDescent="0.3">
      <c r="B60" s="5" t="str">
        <f>IF(Settings!A6="","",Settings!A6)</f>
        <v>Add name here</v>
      </c>
      <c r="C60" s="7"/>
      <c r="D60" s="2"/>
      <c r="E60" s="2"/>
      <c r="F60" s="2"/>
      <c r="G60" s="2"/>
      <c r="H60" s="2"/>
      <c r="I60" s="2"/>
    </row>
    <row r="61" spans="1:9" x14ac:dyDescent="0.3">
      <c r="B61" s="5" t="str">
        <f>IF(Settings!A7="","",Settings!A7)</f>
        <v>Add name here</v>
      </c>
      <c r="C61" s="7"/>
      <c r="D61" s="2"/>
      <c r="E61" s="2"/>
      <c r="F61" s="2"/>
      <c r="G61" s="2"/>
      <c r="H61" s="2"/>
      <c r="I61" s="2"/>
    </row>
    <row r="62" spans="1:9" x14ac:dyDescent="0.3">
      <c r="B62" s="5" t="str">
        <f>IF(Settings!A8="","",Settings!A8)</f>
        <v>Add name here</v>
      </c>
      <c r="C62" s="7"/>
      <c r="D62" s="2"/>
      <c r="E62" s="2"/>
      <c r="F62" s="2"/>
      <c r="G62" s="2"/>
      <c r="H62" s="2"/>
      <c r="I62" s="2"/>
    </row>
    <row r="63" spans="1:9" x14ac:dyDescent="0.3">
      <c r="B63" s="5" t="str">
        <f>IF(Settings!A9="","",Settings!A9)</f>
        <v>Add name here</v>
      </c>
      <c r="C63" s="7"/>
      <c r="D63" s="2"/>
      <c r="E63" s="2"/>
      <c r="F63" s="2"/>
      <c r="G63" s="2"/>
      <c r="H63" s="2"/>
      <c r="I63" s="2"/>
    </row>
    <row r="64" spans="1:9" ht="15.6" x14ac:dyDescent="0.3">
      <c r="B64" s="58" t="s">
        <v>59</v>
      </c>
      <c r="C64" s="10" t="str">
        <f>IFERROR(AVERAGE(C58:C63),"")</f>
        <v/>
      </c>
    </row>
    <row r="66" spans="1:9" x14ac:dyDescent="0.3">
      <c r="A66" t="s">
        <v>277</v>
      </c>
      <c r="B66" t="s">
        <v>277</v>
      </c>
      <c r="C66" t="s">
        <v>277</v>
      </c>
      <c r="D66" t="s">
        <v>277</v>
      </c>
      <c r="E66" t="s">
        <v>277</v>
      </c>
      <c r="F66" t="s">
        <v>277</v>
      </c>
      <c r="G66" t="s">
        <v>277</v>
      </c>
      <c r="H66" t="s">
        <v>277</v>
      </c>
      <c r="I66" t="s">
        <v>277</v>
      </c>
    </row>
  </sheetData>
  <mergeCells count="50">
    <mergeCell ref="D63:I63"/>
    <mergeCell ref="D58:I58"/>
    <mergeCell ref="D59:I59"/>
    <mergeCell ref="D60:I60"/>
    <mergeCell ref="D61:I61"/>
    <mergeCell ref="D62:I62"/>
    <mergeCell ref="B52:F52"/>
    <mergeCell ref="B53:F53"/>
    <mergeCell ref="B54:F54"/>
    <mergeCell ref="D57:I57"/>
    <mergeCell ref="B46:E46"/>
    <mergeCell ref="B47:E47"/>
    <mergeCell ref="B50:F50"/>
    <mergeCell ref="B51:F51"/>
    <mergeCell ref="D41:G41"/>
    <mergeCell ref="B43:E43"/>
    <mergeCell ref="B44:E44"/>
    <mergeCell ref="B45:E45"/>
    <mergeCell ref="D36:G36"/>
    <mergeCell ref="D37:G37"/>
    <mergeCell ref="D38:G38"/>
    <mergeCell ref="D39:G39"/>
    <mergeCell ref="D40:G40"/>
    <mergeCell ref="C32:E32"/>
    <mergeCell ref="C33:E33"/>
    <mergeCell ref="C29:E29"/>
    <mergeCell ref="C30:E30"/>
    <mergeCell ref="C31:E31"/>
    <mergeCell ref="C27:E27"/>
    <mergeCell ref="C28:E28"/>
    <mergeCell ref="F20:I20"/>
    <mergeCell ref="F21:I21"/>
    <mergeCell ref="F22:I22"/>
    <mergeCell ref="F23:I23"/>
    <mergeCell ref="F16:I16"/>
    <mergeCell ref="F17:I17"/>
    <mergeCell ref="F18:I18"/>
    <mergeCell ref="F19:I19"/>
    <mergeCell ref="B9:C9"/>
    <mergeCell ref="D9:E9"/>
    <mergeCell ref="F9:G9"/>
    <mergeCell ref="H9:I9"/>
    <mergeCell ref="C4:D4"/>
    <mergeCell ref="G4:H4"/>
    <mergeCell ref="C5:D5"/>
    <mergeCell ref="G5:H5"/>
    <mergeCell ref="C6:D6"/>
    <mergeCell ref="G6:H6"/>
    <mergeCell ref="C3:D3"/>
    <mergeCell ref="G3:H3"/>
  </mergeCells>
  <conditionalFormatting sqref="C12">
    <cfRule type="expression" dxfId="42" priority="2">
      <formula>AND(ISNUMBER(C12),C12&gt;0)</formula>
    </cfRule>
  </conditionalFormatting>
  <conditionalFormatting sqref="C64">
    <cfRule type="expression" dxfId="41" priority="9">
      <formula>AND(ISNUMBER(C64),C64&gt;=8)</formula>
    </cfRule>
    <cfRule type="expression" dxfId="40" priority="10">
      <formula>AND(ISNUMBER(C64),C64&gt;=7,C64&lt;8)</formula>
    </cfRule>
    <cfRule type="expression" dxfId="39" priority="11">
      <formula>AND(ISNUMBER(C64),C64&lt;7)</formula>
    </cfRule>
  </conditionalFormatting>
  <conditionalFormatting sqref="E12">
    <cfRule type="expression" dxfId="38" priority="3">
      <formula>AND(ISNUMBER(E12),E12&gt;0)</formula>
    </cfRule>
  </conditionalFormatting>
  <conditionalFormatting sqref="G11">
    <cfRule type="expression" dxfId="37" priority="4">
      <formula>AND(ISNUMBER(G11),G11&gt;0)</formula>
    </cfRule>
  </conditionalFormatting>
  <conditionalFormatting sqref="G13">
    <cfRule type="expression" dxfId="36" priority="5">
      <formula>AND(ISNUMBER(G13),G13&gt;0)</formula>
    </cfRule>
  </conditionalFormatting>
  <conditionalFormatting sqref="I10:I11">
    <cfRule type="expression" dxfId="35" priority="6">
      <formula>AND(ISNUMBER(I10),I10&gt;0)</formula>
    </cfRule>
  </conditionalFormatting>
  <conditionalFormatting sqref="I13">
    <cfRule type="expression" dxfId="34" priority="8">
      <formula>AND(ISNUMBER(I13),I13&gt;0)</formula>
    </cfRule>
  </conditionalFormatting>
  <dataValidations count="7">
    <dataValidation type="list" allowBlank="1" errorTitle="Invalid entry" error="Pick a value from the list" sqref="H51:H54 G44:G47 H37:H41 C5:C6 G5" xr:uid="{00000000-0002-0000-0000-000000000000}">
      <formula1>OwnerList</formula1>
      <formula2>0</formula2>
    </dataValidation>
    <dataValidation type="list" allowBlank="1" sqref="E17:E23" xr:uid="{00000000-0002-0000-0000-000003000000}">
      <formula1>"Not Started,Active,Done"</formula1>
      <formula2>0</formula2>
    </dataValidation>
    <dataValidation type="list" allowBlank="1" errorTitle="Invalid entry" error="Pick a value from the list" sqref="B37:B41" xr:uid="{00000000-0002-0000-0000-000004000000}">
      <formula1>HeadlineTypes</formula1>
      <formula2>0</formula2>
    </dataValidation>
    <dataValidation type="list" allowBlank="1" errorTitle="Invalid entry" error="Pick a value from the list" sqref="C37:C41" xr:uid="{00000000-0002-0000-0000-000005000000}">
      <formula1>GoodBad</formula1>
      <formula2>0</formula2>
    </dataValidation>
    <dataValidation type="list" allowBlank="1" errorTitle="Invalid entry" error="Pick a value from the list" sqref="I37:I41 I44:I47" xr:uid="{00000000-0002-0000-0000-000007000000}">
      <formula1>YesNo</formula1>
      <formula2>0</formula2>
    </dataValidation>
    <dataValidation type="list" allowBlank="1" sqref="F44:F47" xr:uid="{00000000-0002-0000-0000-000008000000}">
      <formula1>"All staff,Department,Individual,Board,External"</formula1>
      <formula2>0</formula2>
    </dataValidation>
    <dataValidation type="whole" allowBlank="1" errorTitle="Invalid rating" error="Enter 1 through 10" sqref="C58:C63" xr:uid="{00000000-0002-0000-0000-00000C000000}">
      <formula1>1</formula1>
      <formula2>10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200"/>
  <sheetViews>
    <sheetView zoomScaleNormal="100" workbookViewId="0">
      <pane xSplit="1" ySplit="2" topLeftCell="B3" activePane="bottomRight" state="frozen"/>
      <selection pane="topRight" activeCell="B1" sqref="B1"/>
      <selection pane="bottomLeft" activeCell="A5" sqref="A5"/>
      <selection pane="bottomRight"/>
    </sheetView>
  </sheetViews>
  <sheetFormatPr defaultColWidth="8.6640625" defaultRowHeight="14.4" x14ac:dyDescent="0.3"/>
  <cols>
    <col min="1" max="1" width="16" customWidth="1"/>
    <col min="2" max="2" width="13" customWidth="1"/>
    <col min="3" max="3" width="42" customWidth="1"/>
    <col min="4" max="4" width="18" customWidth="1"/>
    <col min="5" max="5" width="14.21875" customWidth="1"/>
    <col min="6" max="6" width="14.6640625" customWidth="1"/>
    <col min="7" max="7" width="16" customWidth="1"/>
    <col min="8" max="8" width="28" customWidth="1"/>
  </cols>
  <sheetData>
    <row r="1" spans="1:8" ht="21" x14ac:dyDescent="0.4">
      <c r="A1" s="42" t="s">
        <v>278</v>
      </c>
      <c r="B1" s="42"/>
      <c r="C1" s="42"/>
      <c r="D1" s="42"/>
      <c r="E1" s="42"/>
      <c r="F1" s="42"/>
    </row>
    <row r="2" spans="1:8" ht="27.75" customHeight="1" x14ac:dyDescent="0.3">
      <c r="A2" s="14" t="s">
        <v>269</v>
      </c>
      <c r="B2" s="14" t="s">
        <v>270</v>
      </c>
      <c r="C2" s="14" t="s">
        <v>271</v>
      </c>
      <c r="D2" s="14" t="s">
        <v>64</v>
      </c>
      <c r="E2" s="14" t="s">
        <v>138</v>
      </c>
      <c r="F2" s="14" t="s">
        <v>272</v>
      </c>
      <c r="G2" s="14" t="s">
        <v>273</v>
      </c>
      <c r="H2" s="14" t="s">
        <v>35</v>
      </c>
    </row>
    <row r="3" spans="1:8" x14ac:dyDescent="0.3">
      <c r="A3" s="15"/>
      <c r="B3" s="15"/>
      <c r="C3" s="16"/>
      <c r="D3" s="15"/>
      <c r="E3" s="17"/>
      <c r="F3" s="17"/>
      <c r="G3" s="15"/>
      <c r="H3" s="16"/>
    </row>
    <row r="4" spans="1:8" x14ac:dyDescent="0.3">
      <c r="A4" s="15"/>
      <c r="B4" s="15"/>
      <c r="C4" s="16"/>
      <c r="D4" s="15"/>
      <c r="E4" s="17"/>
      <c r="F4" s="17"/>
      <c r="G4" s="15"/>
      <c r="H4" s="16"/>
    </row>
    <row r="5" spans="1:8" x14ac:dyDescent="0.3">
      <c r="A5" s="15"/>
      <c r="B5" s="15"/>
      <c r="C5" s="16"/>
      <c r="D5" s="15"/>
      <c r="E5" s="17"/>
      <c r="F5" s="17"/>
      <c r="G5" s="15"/>
      <c r="H5" s="16"/>
    </row>
    <row r="6" spans="1:8" x14ac:dyDescent="0.3">
      <c r="A6" s="15"/>
      <c r="B6" s="15"/>
      <c r="C6" s="16"/>
      <c r="D6" s="15"/>
      <c r="E6" s="17"/>
      <c r="F6" s="17"/>
      <c r="G6" s="15"/>
      <c r="H6" s="16"/>
    </row>
    <row r="7" spans="1:8" x14ac:dyDescent="0.3">
      <c r="A7" s="15"/>
      <c r="B7" s="15"/>
      <c r="C7" s="16"/>
      <c r="D7" s="15"/>
      <c r="E7" s="17"/>
      <c r="F7" s="17"/>
      <c r="G7" s="15"/>
      <c r="H7" s="16"/>
    </row>
    <row r="8" spans="1:8" x14ac:dyDescent="0.3">
      <c r="A8" s="15"/>
      <c r="B8" s="15"/>
      <c r="C8" s="16"/>
      <c r="D8" s="15"/>
      <c r="E8" s="17"/>
      <c r="F8" s="17"/>
      <c r="G8" s="15"/>
      <c r="H8" s="16"/>
    </row>
    <row r="9" spans="1:8" x14ac:dyDescent="0.3">
      <c r="A9" s="15"/>
      <c r="B9" s="15"/>
      <c r="C9" s="16"/>
      <c r="D9" s="15"/>
      <c r="E9" s="17"/>
      <c r="F9" s="17"/>
      <c r="G9" s="15"/>
      <c r="H9" s="16"/>
    </row>
    <row r="10" spans="1:8" x14ac:dyDescent="0.3">
      <c r="A10" s="15"/>
      <c r="B10" s="15"/>
      <c r="C10" s="16"/>
      <c r="D10" s="15"/>
      <c r="E10" s="17"/>
      <c r="F10" s="17"/>
      <c r="G10" s="15"/>
      <c r="H10" s="16"/>
    </row>
    <row r="11" spans="1:8" x14ac:dyDescent="0.3">
      <c r="A11" s="15"/>
      <c r="B11" s="15"/>
      <c r="C11" s="16"/>
      <c r="D11" s="15"/>
      <c r="E11" s="17"/>
      <c r="F11" s="17"/>
      <c r="G11" s="15"/>
      <c r="H11" s="16"/>
    </row>
    <row r="12" spans="1:8" x14ac:dyDescent="0.3">
      <c r="A12" s="15"/>
      <c r="B12" s="15"/>
      <c r="C12" s="16"/>
      <c r="D12" s="15"/>
      <c r="E12" s="17"/>
      <c r="F12" s="17"/>
      <c r="G12" s="15"/>
      <c r="H12" s="16"/>
    </row>
    <row r="13" spans="1:8" x14ac:dyDescent="0.3">
      <c r="A13" s="15"/>
      <c r="B13" s="15"/>
      <c r="C13" s="16"/>
      <c r="D13" s="15"/>
      <c r="E13" s="17"/>
      <c r="F13" s="17"/>
      <c r="G13" s="15"/>
      <c r="H13" s="16"/>
    </row>
    <row r="14" spans="1:8" x14ac:dyDescent="0.3">
      <c r="A14" s="15"/>
      <c r="B14" s="15"/>
      <c r="C14" s="16"/>
      <c r="D14" s="15"/>
      <c r="E14" s="17"/>
      <c r="F14" s="17"/>
      <c r="G14" s="15"/>
      <c r="H14" s="16"/>
    </row>
    <row r="15" spans="1:8" x14ac:dyDescent="0.3">
      <c r="A15" s="15"/>
      <c r="B15" s="15"/>
      <c r="C15" s="16"/>
      <c r="D15" s="15"/>
      <c r="E15" s="17"/>
      <c r="F15" s="17"/>
      <c r="G15" s="15"/>
      <c r="H15" s="16"/>
    </row>
    <row r="16" spans="1:8" x14ac:dyDescent="0.3">
      <c r="A16" s="15"/>
      <c r="B16" s="15"/>
      <c r="C16" s="16"/>
      <c r="D16" s="15"/>
      <c r="E16" s="17"/>
      <c r="F16" s="17"/>
      <c r="G16" s="15"/>
      <c r="H16" s="16"/>
    </row>
    <row r="17" spans="1:8" x14ac:dyDescent="0.3">
      <c r="A17" s="15"/>
      <c r="B17" s="15"/>
      <c r="C17" s="16"/>
      <c r="D17" s="15"/>
      <c r="E17" s="17"/>
      <c r="F17" s="17"/>
      <c r="G17" s="15"/>
      <c r="H17" s="16"/>
    </row>
    <row r="18" spans="1:8" x14ac:dyDescent="0.3">
      <c r="A18" s="15"/>
      <c r="B18" s="15"/>
      <c r="C18" s="16"/>
      <c r="D18" s="15"/>
      <c r="E18" s="17"/>
      <c r="F18" s="17"/>
      <c r="G18" s="15"/>
      <c r="H18" s="16"/>
    </row>
    <row r="19" spans="1:8" x14ac:dyDescent="0.3">
      <c r="A19" s="15"/>
      <c r="B19" s="15"/>
      <c r="C19" s="16"/>
      <c r="D19" s="15"/>
      <c r="E19" s="17"/>
      <c r="F19" s="17"/>
      <c r="G19" s="15"/>
      <c r="H19" s="16"/>
    </row>
    <row r="20" spans="1:8" x14ac:dyDescent="0.3">
      <c r="A20" s="15"/>
      <c r="B20" s="15"/>
      <c r="C20" s="16"/>
      <c r="D20" s="15"/>
      <c r="E20" s="17"/>
      <c r="F20" s="17"/>
      <c r="G20" s="15"/>
      <c r="H20" s="16"/>
    </row>
    <row r="21" spans="1:8" x14ac:dyDescent="0.3">
      <c r="A21" s="15"/>
      <c r="B21" s="15"/>
      <c r="C21" s="16"/>
      <c r="D21" s="15"/>
      <c r="E21" s="17"/>
      <c r="F21" s="17"/>
      <c r="G21" s="15"/>
      <c r="H21" s="16"/>
    </row>
    <row r="22" spans="1:8" x14ac:dyDescent="0.3">
      <c r="A22" s="15"/>
      <c r="B22" s="15"/>
      <c r="C22" s="16"/>
      <c r="D22" s="15"/>
      <c r="E22" s="17"/>
      <c r="F22" s="17"/>
      <c r="G22" s="15"/>
      <c r="H22" s="16"/>
    </row>
    <row r="23" spans="1:8" x14ac:dyDescent="0.3">
      <c r="A23" s="15"/>
      <c r="B23" s="15"/>
      <c r="C23" s="16"/>
      <c r="D23" s="15"/>
      <c r="E23" s="17"/>
      <c r="F23" s="17"/>
      <c r="G23" s="15"/>
      <c r="H23" s="16"/>
    </row>
    <row r="24" spans="1:8" x14ac:dyDescent="0.3">
      <c r="A24" s="15"/>
      <c r="B24" s="15"/>
      <c r="C24" s="16"/>
      <c r="D24" s="15"/>
      <c r="E24" s="17"/>
      <c r="F24" s="17"/>
      <c r="G24" s="15"/>
      <c r="H24" s="16"/>
    </row>
    <row r="25" spans="1:8" x14ac:dyDescent="0.3">
      <c r="A25" s="15"/>
      <c r="B25" s="15"/>
      <c r="C25" s="16"/>
      <c r="D25" s="15"/>
      <c r="E25" s="17"/>
      <c r="F25" s="17"/>
      <c r="G25" s="15"/>
      <c r="H25" s="16"/>
    </row>
    <row r="26" spans="1:8" x14ac:dyDescent="0.3">
      <c r="A26" s="15"/>
      <c r="B26" s="15"/>
      <c r="C26" s="16"/>
      <c r="D26" s="15"/>
      <c r="E26" s="17"/>
      <c r="F26" s="17"/>
      <c r="G26" s="15"/>
      <c r="H26" s="16"/>
    </row>
    <row r="27" spans="1:8" x14ac:dyDescent="0.3">
      <c r="A27" s="15"/>
      <c r="B27" s="15"/>
      <c r="C27" s="16"/>
      <c r="D27" s="15"/>
      <c r="E27" s="17"/>
      <c r="F27" s="17"/>
      <c r="G27" s="15"/>
      <c r="H27" s="16"/>
    </row>
    <row r="28" spans="1:8" x14ac:dyDescent="0.3">
      <c r="A28" s="15"/>
      <c r="B28" s="15"/>
      <c r="C28" s="16"/>
      <c r="D28" s="15"/>
      <c r="E28" s="17"/>
      <c r="F28" s="17"/>
      <c r="G28" s="15"/>
      <c r="H28" s="16"/>
    </row>
    <row r="29" spans="1:8" x14ac:dyDescent="0.3">
      <c r="A29" s="15"/>
      <c r="B29" s="15"/>
      <c r="C29" s="16"/>
      <c r="D29" s="15"/>
      <c r="E29" s="17"/>
      <c r="F29" s="17"/>
      <c r="G29" s="15"/>
      <c r="H29" s="16"/>
    </row>
    <row r="30" spans="1:8" x14ac:dyDescent="0.3">
      <c r="A30" s="15"/>
      <c r="B30" s="15"/>
      <c r="C30" s="16"/>
      <c r="D30" s="15"/>
      <c r="E30" s="17"/>
      <c r="F30" s="17"/>
      <c r="G30" s="15"/>
      <c r="H30" s="16"/>
    </row>
    <row r="31" spans="1:8" x14ac:dyDescent="0.3">
      <c r="A31" s="15"/>
      <c r="B31" s="15"/>
      <c r="C31" s="16"/>
      <c r="D31" s="15"/>
      <c r="E31" s="17"/>
      <c r="F31" s="17"/>
      <c r="G31" s="15"/>
      <c r="H31" s="16"/>
    </row>
    <row r="32" spans="1:8" x14ac:dyDescent="0.3">
      <c r="A32" s="15"/>
      <c r="B32" s="15"/>
      <c r="C32" s="16"/>
      <c r="D32" s="15"/>
      <c r="E32" s="17"/>
      <c r="F32" s="17"/>
      <c r="G32" s="15"/>
      <c r="H32" s="16"/>
    </row>
    <row r="33" spans="1:8" x14ac:dyDescent="0.3">
      <c r="A33" s="15"/>
      <c r="B33" s="15"/>
      <c r="C33" s="16"/>
      <c r="D33" s="15"/>
      <c r="E33" s="17"/>
      <c r="F33" s="17"/>
      <c r="G33" s="15"/>
      <c r="H33" s="16"/>
    </row>
    <row r="34" spans="1:8" x14ac:dyDescent="0.3">
      <c r="A34" s="15"/>
      <c r="B34" s="15"/>
      <c r="C34" s="16"/>
      <c r="D34" s="15"/>
      <c r="E34" s="17"/>
      <c r="F34" s="17"/>
      <c r="G34" s="15"/>
      <c r="H34" s="16"/>
    </row>
    <row r="35" spans="1:8" x14ac:dyDescent="0.3">
      <c r="A35" s="15"/>
      <c r="B35" s="15"/>
      <c r="C35" s="16"/>
      <c r="D35" s="15"/>
      <c r="E35" s="17"/>
      <c r="F35" s="17"/>
      <c r="G35" s="15"/>
      <c r="H35" s="16"/>
    </row>
    <row r="36" spans="1:8" x14ac:dyDescent="0.3">
      <c r="A36" s="15"/>
      <c r="B36" s="15"/>
      <c r="C36" s="16"/>
      <c r="D36" s="15"/>
      <c r="E36" s="17"/>
      <c r="F36" s="17"/>
      <c r="G36" s="15"/>
      <c r="H36" s="16"/>
    </row>
    <row r="37" spans="1:8" x14ac:dyDescent="0.3">
      <c r="A37" s="15"/>
      <c r="B37" s="15"/>
      <c r="C37" s="16"/>
      <c r="D37" s="15"/>
      <c r="E37" s="17"/>
      <c r="F37" s="17"/>
      <c r="G37" s="15"/>
      <c r="H37" s="16"/>
    </row>
    <row r="38" spans="1:8" x14ac:dyDescent="0.3">
      <c r="A38" s="15"/>
      <c r="B38" s="15"/>
      <c r="C38" s="16"/>
      <c r="D38" s="15"/>
      <c r="E38" s="17"/>
      <c r="F38" s="17"/>
      <c r="G38" s="15"/>
      <c r="H38" s="16"/>
    </row>
    <row r="39" spans="1:8" x14ac:dyDescent="0.3">
      <c r="A39" s="15"/>
      <c r="B39" s="15"/>
      <c r="C39" s="16"/>
      <c r="D39" s="15"/>
      <c r="E39" s="17"/>
      <c r="F39" s="17"/>
      <c r="G39" s="15"/>
      <c r="H39" s="16"/>
    </row>
    <row r="40" spans="1:8" x14ac:dyDescent="0.3">
      <c r="A40" s="15"/>
      <c r="B40" s="15"/>
      <c r="C40" s="16"/>
      <c r="D40" s="15"/>
      <c r="E40" s="17"/>
      <c r="F40" s="17"/>
      <c r="G40" s="15"/>
      <c r="H40" s="16"/>
    </row>
    <row r="41" spans="1:8" x14ac:dyDescent="0.3">
      <c r="A41" s="15"/>
      <c r="B41" s="15"/>
      <c r="C41" s="16"/>
      <c r="D41" s="15"/>
      <c r="E41" s="17"/>
      <c r="F41" s="17"/>
      <c r="G41" s="15"/>
      <c r="H41" s="16"/>
    </row>
    <row r="42" spans="1:8" x14ac:dyDescent="0.3">
      <c r="A42" s="15"/>
      <c r="B42" s="15"/>
      <c r="C42" s="16"/>
      <c r="D42" s="15"/>
      <c r="E42" s="17"/>
      <c r="F42" s="17"/>
      <c r="G42" s="15"/>
      <c r="H42" s="16"/>
    </row>
    <row r="43" spans="1:8" x14ac:dyDescent="0.3">
      <c r="A43" s="15"/>
      <c r="B43" s="15"/>
      <c r="C43" s="16"/>
      <c r="D43" s="15"/>
      <c r="E43" s="17"/>
      <c r="F43" s="17"/>
      <c r="G43" s="15"/>
      <c r="H43" s="16"/>
    </row>
    <row r="44" spans="1:8" x14ac:dyDescent="0.3">
      <c r="A44" s="15"/>
      <c r="B44" s="15"/>
      <c r="C44" s="16"/>
      <c r="D44" s="15"/>
      <c r="E44" s="17"/>
      <c r="F44" s="17"/>
      <c r="G44" s="15"/>
      <c r="H44" s="16"/>
    </row>
    <row r="45" spans="1:8" x14ac:dyDescent="0.3">
      <c r="A45" s="15"/>
      <c r="B45" s="15"/>
      <c r="C45" s="16"/>
      <c r="D45" s="15"/>
      <c r="E45" s="17"/>
      <c r="F45" s="17"/>
      <c r="G45" s="15"/>
      <c r="H45" s="16"/>
    </row>
    <row r="46" spans="1:8" x14ac:dyDescent="0.3">
      <c r="A46" s="15"/>
      <c r="B46" s="15"/>
      <c r="C46" s="16"/>
      <c r="D46" s="15"/>
      <c r="E46" s="17"/>
      <c r="F46" s="17"/>
      <c r="G46" s="15"/>
      <c r="H46" s="16"/>
    </row>
    <row r="47" spans="1:8" x14ac:dyDescent="0.3">
      <c r="A47" s="15"/>
      <c r="B47" s="15"/>
      <c r="C47" s="16"/>
      <c r="D47" s="15"/>
      <c r="E47" s="17"/>
      <c r="F47" s="17"/>
      <c r="G47" s="15"/>
      <c r="H47" s="16"/>
    </row>
    <row r="48" spans="1:8" x14ac:dyDescent="0.3">
      <c r="A48" s="15"/>
      <c r="B48" s="15"/>
      <c r="C48" s="16"/>
      <c r="D48" s="15"/>
      <c r="E48" s="17"/>
      <c r="F48" s="17"/>
      <c r="G48" s="15"/>
      <c r="H48" s="16"/>
    </row>
    <row r="49" spans="1:8" x14ac:dyDescent="0.3">
      <c r="A49" s="15"/>
      <c r="B49" s="15"/>
      <c r="C49" s="16"/>
      <c r="D49" s="15"/>
      <c r="E49" s="17"/>
      <c r="F49" s="17"/>
      <c r="G49" s="15"/>
      <c r="H49" s="16"/>
    </row>
    <row r="50" spans="1:8" x14ac:dyDescent="0.3">
      <c r="A50" s="15"/>
      <c r="B50" s="15"/>
      <c r="C50" s="16"/>
      <c r="D50" s="15"/>
      <c r="E50" s="17"/>
      <c r="F50" s="17"/>
      <c r="G50" s="15"/>
      <c r="H50" s="16"/>
    </row>
    <row r="51" spans="1:8" x14ac:dyDescent="0.3">
      <c r="A51" s="15"/>
      <c r="B51" s="15"/>
      <c r="C51" s="16"/>
      <c r="D51" s="15"/>
      <c r="E51" s="17"/>
      <c r="F51" s="17"/>
      <c r="G51" s="15"/>
      <c r="H51" s="16"/>
    </row>
    <row r="52" spans="1:8" x14ac:dyDescent="0.3">
      <c r="A52" s="15"/>
      <c r="B52" s="15"/>
      <c r="C52" s="16"/>
      <c r="D52" s="15"/>
      <c r="E52" s="17"/>
      <c r="F52" s="17"/>
      <c r="G52" s="15"/>
      <c r="H52" s="16"/>
    </row>
    <row r="53" spans="1:8" x14ac:dyDescent="0.3">
      <c r="A53" s="15"/>
      <c r="B53" s="15"/>
      <c r="C53" s="16"/>
      <c r="D53" s="15"/>
      <c r="E53" s="17"/>
      <c r="F53" s="17"/>
      <c r="G53" s="15"/>
      <c r="H53" s="16"/>
    </row>
    <row r="54" spans="1:8" x14ac:dyDescent="0.3">
      <c r="A54" s="15"/>
      <c r="B54" s="15"/>
      <c r="C54" s="16"/>
      <c r="D54" s="15"/>
      <c r="E54" s="17"/>
      <c r="F54" s="17"/>
      <c r="G54" s="15"/>
      <c r="H54" s="16"/>
    </row>
    <row r="55" spans="1:8" x14ac:dyDescent="0.3">
      <c r="A55" s="15"/>
      <c r="B55" s="15"/>
      <c r="C55" s="16"/>
      <c r="D55" s="15"/>
      <c r="E55" s="17"/>
      <c r="F55" s="17"/>
      <c r="G55" s="15"/>
      <c r="H55" s="16"/>
    </row>
    <row r="56" spans="1:8" x14ac:dyDescent="0.3">
      <c r="A56" s="15"/>
      <c r="B56" s="15"/>
      <c r="C56" s="16"/>
      <c r="D56" s="15"/>
      <c r="E56" s="17"/>
      <c r="F56" s="17"/>
      <c r="G56" s="15"/>
      <c r="H56" s="16"/>
    </row>
    <row r="57" spans="1:8" x14ac:dyDescent="0.3">
      <c r="A57" s="15"/>
      <c r="B57" s="15"/>
      <c r="C57" s="16"/>
      <c r="D57" s="15"/>
      <c r="E57" s="17"/>
      <c r="F57" s="17"/>
      <c r="G57" s="15"/>
      <c r="H57" s="16"/>
    </row>
    <row r="58" spans="1:8" x14ac:dyDescent="0.3">
      <c r="A58" s="15"/>
      <c r="B58" s="15"/>
      <c r="C58" s="16"/>
      <c r="D58" s="15"/>
      <c r="E58" s="17"/>
      <c r="F58" s="17"/>
      <c r="G58" s="15"/>
      <c r="H58" s="16"/>
    </row>
    <row r="59" spans="1:8" x14ac:dyDescent="0.3">
      <c r="A59" s="15"/>
      <c r="B59" s="15"/>
      <c r="C59" s="16"/>
      <c r="D59" s="15"/>
      <c r="E59" s="17"/>
      <c r="F59" s="17"/>
      <c r="G59" s="15"/>
      <c r="H59" s="16"/>
    </row>
    <row r="60" spans="1:8" x14ac:dyDescent="0.3">
      <c r="A60" s="15"/>
      <c r="B60" s="15"/>
      <c r="C60" s="16"/>
      <c r="D60" s="15"/>
      <c r="E60" s="17"/>
      <c r="F60" s="17"/>
      <c r="G60" s="15"/>
      <c r="H60" s="16"/>
    </row>
    <row r="61" spans="1:8" x14ac:dyDescent="0.3">
      <c r="A61" s="15"/>
      <c r="B61" s="15"/>
      <c r="C61" s="16"/>
      <c r="D61" s="15"/>
      <c r="E61" s="17"/>
      <c r="F61" s="17"/>
      <c r="G61" s="15"/>
      <c r="H61" s="16"/>
    </row>
    <row r="62" spans="1:8" x14ac:dyDescent="0.3">
      <c r="A62" s="15"/>
      <c r="B62" s="15"/>
      <c r="C62" s="16"/>
      <c r="D62" s="15"/>
      <c r="E62" s="17"/>
      <c r="F62" s="17"/>
      <c r="G62" s="15"/>
      <c r="H62" s="16"/>
    </row>
    <row r="63" spans="1:8" x14ac:dyDescent="0.3">
      <c r="A63" s="15"/>
      <c r="B63" s="15"/>
      <c r="C63" s="16"/>
      <c r="D63" s="15"/>
      <c r="E63" s="17"/>
      <c r="F63" s="17"/>
      <c r="G63" s="15"/>
      <c r="H63" s="16"/>
    </row>
    <row r="64" spans="1:8" x14ac:dyDescent="0.3">
      <c r="A64" s="15"/>
      <c r="B64" s="15"/>
      <c r="C64" s="16"/>
      <c r="D64" s="15"/>
      <c r="E64" s="17"/>
      <c r="F64" s="17"/>
      <c r="G64" s="15"/>
      <c r="H64" s="16"/>
    </row>
    <row r="65" spans="1:8" x14ac:dyDescent="0.3">
      <c r="A65" s="15"/>
      <c r="B65" s="15"/>
      <c r="C65" s="16"/>
      <c r="D65" s="15"/>
      <c r="E65" s="17"/>
      <c r="F65" s="17"/>
      <c r="G65" s="15"/>
      <c r="H65" s="16"/>
    </row>
    <row r="66" spans="1:8" x14ac:dyDescent="0.3">
      <c r="A66" s="15"/>
      <c r="B66" s="15"/>
      <c r="C66" s="16"/>
      <c r="D66" s="15"/>
      <c r="E66" s="17"/>
      <c r="F66" s="17"/>
      <c r="G66" s="15"/>
      <c r="H66" s="16"/>
    </row>
    <row r="67" spans="1:8" x14ac:dyDescent="0.3">
      <c r="A67" s="15"/>
      <c r="B67" s="15"/>
      <c r="C67" s="16"/>
      <c r="D67" s="15"/>
      <c r="E67" s="17"/>
      <c r="F67" s="17"/>
      <c r="G67" s="15"/>
      <c r="H67" s="16"/>
    </row>
    <row r="68" spans="1:8" x14ac:dyDescent="0.3">
      <c r="A68" s="15"/>
      <c r="B68" s="15"/>
      <c r="C68" s="16"/>
      <c r="D68" s="15"/>
      <c r="E68" s="17"/>
      <c r="F68" s="17"/>
      <c r="G68" s="15"/>
      <c r="H68" s="16"/>
    </row>
    <row r="69" spans="1:8" x14ac:dyDescent="0.3">
      <c r="A69" s="15"/>
      <c r="B69" s="15"/>
      <c r="C69" s="16"/>
      <c r="D69" s="15"/>
      <c r="E69" s="17"/>
      <c r="F69" s="17"/>
      <c r="G69" s="15"/>
      <c r="H69" s="16"/>
    </row>
    <row r="70" spans="1:8" x14ac:dyDescent="0.3">
      <c r="A70" s="15"/>
      <c r="B70" s="15"/>
      <c r="C70" s="16"/>
      <c r="D70" s="15"/>
      <c r="E70" s="17"/>
      <c r="F70" s="17"/>
      <c r="G70" s="15"/>
      <c r="H70" s="16"/>
    </row>
    <row r="71" spans="1:8" x14ac:dyDescent="0.3">
      <c r="A71" s="15"/>
      <c r="B71" s="15"/>
      <c r="C71" s="16"/>
      <c r="D71" s="15"/>
      <c r="E71" s="17"/>
      <c r="F71" s="17"/>
      <c r="G71" s="15"/>
      <c r="H71" s="16"/>
    </row>
    <row r="72" spans="1:8" x14ac:dyDescent="0.3">
      <c r="A72" s="15"/>
      <c r="B72" s="15"/>
      <c r="C72" s="16"/>
      <c r="D72" s="15"/>
      <c r="E72" s="17"/>
      <c r="F72" s="17"/>
      <c r="G72" s="15"/>
      <c r="H72" s="16"/>
    </row>
    <row r="73" spans="1:8" x14ac:dyDescent="0.3">
      <c r="A73" s="15"/>
      <c r="B73" s="15"/>
      <c r="C73" s="16"/>
      <c r="D73" s="15"/>
      <c r="E73" s="17"/>
      <c r="F73" s="17"/>
      <c r="G73" s="15"/>
      <c r="H73" s="16"/>
    </row>
    <row r="74" spans="1:8" x14ac:dyDescent="0.3">
      <c r="A74" s="15"/>
      <c r="B74" s="15"/>
      <c r="C74" s="16"/>
      <c r="D74" s="15"/>
      <c r="E74" s="17"/>
      <c r="F74" s="17"/>
      <c r="G74" s="15"/>
      <c r="H74" s="16"/>
    </row>
    <row r="75" spans="1:8" x14ac:dyDescent="0.3">
      <c r="A75" s="15"/>
      <c r="B75" s="15"/>
      <c r="C75" s="16"/>
      <c r="D75" s="15"/>
      <c r="E75" s="17"/>
      <c r="F75" s="17"/>
      <c r="G75" s="15"/>
      <c r="H75" s="16"/>
    </row>
    <row r="76" spans="1:8" x14ac:dyDescent="0.3">
      <c r="A76" s="15"/>
      <c r="B76" s="15"/>
      <c r="C76" s="16"/>
      <c r="D76" s="15"/>
      <c r="E76" s="17"/>
      <c r="F76" s="17"/>
      <c r="G76" s="15"/>
      <c r="H76" s="16"/>
    </row>
    <row r="77" spans="1:8" x14ac:dyDescent="0.3">
      <c r="A77" s="15"/>
      <c r="B77" s="15"/>
      <c r="C77" s="16"/>
      <c r="D77" s="15"/>
      <c r="E77" s="17"/>
      <c r="F77" s="17"/>
      <c r="G77" s="15"/>
      <c r="H77" s="16"/>
    </row>
    <row r="78" spans="1:8" x14ac:dyDescent="0.3">
      <c r="A78" s="15"/>
      <c r="B78" s="15"/>
      <c r="C78" s="16"/>
      <c r="D78" s="15"/>
      <c r="E78" s="17"/>
      <c r="F78" s="17"/>
      <c r="G78" s="15"/>
      <c r="H78" s="16"/>
    </row>
    <row r="79" spans="1:8" x14ac:dyDescent="0.3">
      <c r="A79" s="15"/>
      <c r="B79" s="15"/>
      <c r="C79" s="16"/>
      <c r="D79" s="15"/>
      <c r="E79" s="17"/>
      <c r="F79" s="17"/>
      <c r="G79" s="15"/>
      <c r="H79" s="16"/>
    </row>
    <row r="80" spans="1:8" x14ac:dyDescent="0.3">
      <c r="A80" s="15"/>
      <c r="B80" s="15"/>
      <c r="C80" s="16"/>
      <c r="D80" s="15"/>
      <c r="E80" s="17"/>
      <c r="F80" s="17"/>
      <c r="G80" s="15"/>
      <c r="H80" s="16"/>
    </row>
    <row r="81" spans="1:8" x14ac:dyDescent="0.3">
      <c r="A81" s="15"/>
      <c r="B81" s="15"/>
      <c r="C81" s="16"/>
      <c r="D81" s="15"/>
      <c r="E81" s="17"/>
      <c r="F81" s="17"/>
      <c r="G81" s="15"/>
      <c r="H81" s="16"/>
    </row>
    <row r="82" spans="1:8" x14ac:dyDescent="0.3">
      <c r="A82" s="15"/>
      <c r="B82" s="15"/>
      <c r="C82" s="16"/>
      <c r="D82" s="15"/>
      <c r="E82" s="17"/>
      <c r="F82" s="17"/>
      <c r="G82" s="15"/>
      <c r="H82" s="16"/>
    </row>
    <row r="83" spans="1:8" x14ac:dyDescent="0.3">
      <c r="A83" s="18"/>
      <c r="B83" s="18"/>
      <c r="C83" s="18"/>
      <c r="D83" s="18"/>
      <c r="E83" s="18"/>
      <c r="F83" s="18"/>
      <c r="G83" s="18"/>
      <c r="H83" s="18"/>
    </row>
    <row r="84" spans="1:8" x14ac:dyDescent="0.3">
      <c r="A84" s="18"/>
      <c r="B84" s="18"/>
      <c r="C84" s="18"/>
      <c r="D84" s="18"/>
      <c r="E84" s="18"/>
      <c r="F84" s="18"/>
      <c r="G84" s="18"/>
      <c r="H84" s="18"/>
    </row>
    <row r="85" spans="1:8" x14ac:dyDescent="0.3">
      <c r="A85" s="18"/>
      <c r="B85" s="18"/>
      <c r="C85" s="18"/>
      <c r="D85" s="18"/>
      <c r="E85" s="18"/>
      <c r="F85" s="18"/>
      <c r="G85" s="18"/>
      <c r="H85" s="18"/>
    </row>
    <row r="86" spans="1:8" x14ac:dyDescent="0.3">
      <c r="A86" s="18"/>
      <c r="B86" s="18"/>
      <c r="C86" s="18"/>
      <c r="D86" s="18"/>
      <c r="E86" s="18"/>
      <c r="F86" s="18"/>
      <c r="G86" s="18"/>
      <c r="H86" s="18"/>
    </row>
    <row r="87" spans="1:8" x14ac:dyDescent="0.3">
      <c r="A87" s="18"/>
      <c r="B87" s="18"/>
      <c r="C87" s="18"/>
      <c r="D87" s="18"/>
      <c r="E87" s="18"/>
      <c r="F87" s="18"/>
      <c r="G87" s="18"/>
      <c r="H87" s="18"/>
    </row>
    <row r="88" spans="1:8" x14ac:dyDescent="0.3">
      <c r="A88" s="18"/>
      <c r="B88" s="18"/>
      <c r="C88" s="18"/>
      <c r="D88" s="18"/>
      <c r="E88" s="18"/>
      <c r="F88" s="18"/>
      <c r="G88" s="18"/>
      <c r="H88" s="18"/>
    </row>
    <row r="89" spans="1:8" x14ac:dyDescent="0.3">
      <c r="A89" s="18"/>
      <c r="B89" s="18"/>
      <c r="C89" s="18"/>
      <c r="D89" s="18"/>
      <c r="E89" s="18"/>
      <c r="F89" s="18"/>
      <c r="G89" s="18"/>
      <c r="H89" s="18"/>
    </row>
    <row r="90" spans="1:8" x14ac:dyDescent="0.3">
      <c r="A90" s="18"/>
      <c r="B90" s="18"/>
      <c r="C90" s="18"/>
      <c r="D90" s="18"/>
      <c r="E90" s="18"/>
      <c r="F90" s="18"/>
      <c r="G90" s="18"/>
      <c r="H90" s="18"/>
    </row>
    <row r="91" spans="1:8" x14ac:dyDescent="0.3">
      <c r="A91" s="18"/>
      <c r="B91" s="18"/>
      <c r="C91" s="18"/>
      <c r="D91" s="18"/>
      <c r="E91" s="18"/>
      <c r="F91" s="18"/>
      <c r="G91" s="18"/>
      <c r="H91" s="18"/>
    </row>
    <row r="92" spans="1:8" x14ac:dyDescent="0.3">
      <c r="A92" s="18"/>
      <c r="B92" s="18"/>
      <c r="C92" s="18"/>
      <c r="D92" s="18"/>
      <c r="E92" s="18"/>
      <c r="F92" s="18"/>
      <c r="G92" s="18"/>
      <c r="H92" s="18"/>
    </row>
    <row r="93" spans="1:8" x14ac:dyDescent="0.3">
      <c r="A93" s="18"/>
      <c r="B93" s="18"/>
      <c r="C93" s="18"/>
      <c r="D93" s="18"/>
      <c r="E93" s="18"/>
      <c r="F93" s="18"/>
      <c r="G93" s="18"/>
      <c r="H93" s="18"/>
    </row>
    <row r="94" spans="1:8" x14ac:dyDescent="0.3">
      <c r="A94" s="18"/>
      <c r="B94" s="18"/>
      <c r="C94" s="18"/>
      <c r="D94" s="18"/>
      <c r="E94" s="18"/>
      <c r="F94" s="18"/>
      <c r="G94" s="18"/>
      <c r="H94" s="18"/>
    </row>
    <row r="95" spans="1:8" x14ac:dyDescent="0.3">
      <c r="A95" s="18"/>
      <c r="B95" s="18"/>
      <c r="C95" s="18"/>
      <c r="D95" s="18"/>
      <c r="E95" s="18"/>
      <c r="F95" s="18"/>
      <c r="G95" s="18"/>
      <c r="H95" s="18"/>
    </row>
    <row r="96" spans="1:8" x14ac:dyDescent="0.3">
      <c r="A96" s="18"/>
      <c r="B96" s="18"/>
      <c r="C96" s="18"/>
      <c r="D96" s="18"/>
      <c r="E96" s="18"/>
      <c r="F96" s="18"/>
      <c r="G96" s="18"/>
      <c r="H96" s="18"/>
    </row>
    <row r="97" spans="1:8" x14ac:dyDescent="0.3">
      <c r="A97" s="18"/>
      <c r="B97" s="18"/>
      <c r="C97" s="18"/>
      <c r="D97" s="18"/>
      <c r="E97" s="18"/>
      <c r="F97" s="18"/>
      <c r="G97" s="18"/>
      <c r="H97" s="18"/>
    </row>
    <row r="98" spans="1:8" x14ac:dyDescent="0.3">
      <c r="A98" s="18"/>
      <c r="B98" s="18"/>
      <c r="C98" s="18"/>
      <c r="D98" s="18"/>
      <c r="E98" s="18"/>
      <c r="F98" s="18"/>
      <c r="G98" s="18"/>
      <c r="H98" s="18"/>
    </row>
    <row r="99" spans="1:8" x14ac:dyDescent="0.3">
      <c r="A99" s="18"/>
      <c r="B99" s="18"/>
      <c r="C99" s="18"/>
      <c r="D99" s="18"/>
      <c r="E99" s="18"/>
      <c r="F99" s="18"/>
      <c r="G99" s="18"/>
      <c r="H99" s="18"/>
    </row>
    <row r="100" spans="1:8" x14ac:dyDescent="0.3">
      <c r="A100" s="18"/>
      <c r="B100" s="18"/>
      <c r="C100" s="18"/>
      <c r="D100" s="18"/>
      <c r="E100" s="18"/>
      <c r="F100" s="18"/>
      <c r="G100" s="18"/>
      <c r="H100" s="18"/>
    </row>
    <row r="101" spans="1:8" x14ac:dyDescent="0.3">
      <c r="A101" s="18"/>
      <c r="B101" s="18"/>
      <c r="C101" s="18"/>
      <c r="D101" s="18"/>
      <c r="E101" s="18"/>
      <c r="F101" s="18"/>
      <c r="G101" s="18"/>
      <c r="H101" s="18"/>
    </row>
    <row r="102" spans="1:8" x14ac:dyDescent="0.3">
      <c r="A102" s="18"/>
      <c r="B102" s="18"/>
      <c r="C102" s="18"/>
      <c r="D102" s="18"/>
      <c r="E102" s="18"/>
      <c r="F102" s="18"/>
      <c r="G102" s="18"/>
      <c r="H102" s="18"/>
    </row>
    <row r="103" spans="1:8" x14ac:dyDescent="0.3">
      <c r="A103" s="18"/>
      <c r="B103" s="18"/>
      <c r="C103" s="18"/>
      <c r="D103" s="18"/>
      <c r="E103" s="18"/>
      <c r="F103" s="18"/>
      <c r="G103" s="18"/>
      <c r="H103" s="18"/>
    </row>
    <row r="104" spans="1:8" x14ac:dyDescent="0.3">
      <c r="A104" s="18"/>
      <c r="B104" s="18"/>
      <c r="C104" s="18"/>
      <c r="D104" s="18"/>
      <c r="E104" s="18"/>
      <c r="F104" s="18"/>
      <c r="G104" s="18"/>
      <c r="H104" s="18"/>
    </row>
    <row r="105" spans="1:8" x14ac:dyDescent="0.3">
      <c r="A105" s="18"/>
      <c r="B105" s="18"/>
      <c r="C105" s="18"/>
      <c r="D105" s="18"/>
      <c r="E105" s="18"/>
      <c r="F105" s="18"/>
      <c r="G105" s="18"/>
      <c r="H105" s="18"/>
    </row>
    <row r="106" spans="1:8" x14ac:dyDescent="0.3">
      <c r="A106" s="18"/>
      <c r="B106" s="18"/>
      <c r="C106" s="18"/>
      <c r="D106" s="18"/>
      <c r="E106" s="18"/>
      <c r="F106" s="18"/>
      <c r="G106" s="18"/>
      <c r="H106" s="18"/>
    </row>
    <row r="107" spans="1:8" x14ac:dyDescent="0.3">
      <c r="A107" s="18"/>
      <c r="B107" s="18"/>
      <c r="C107" s="18"/>
      <c r="D107" s="18"/>
      <c r="E107" s="18"/>
      <c r="F107" s="18"/>
      <c r="G107" s="18"/>
      <c r="H107" s="18"/>
    </row>
    <row r="108" spans="1:8" x14ac:dyDescent="0.3">
      <c r="A108" s="18"/>
      <c r="B108" s="18"/>
      <c r="C108" s="18"/>
      <c r="D108" s="18"/>
      <c r="E108" s="18"/>
      <c r="F108" s="18"/>
      <c r="G108" s="18"/>
      <c r="H108" s="18"/>
    </row>
    <row r="109" spans="1:8" x14ac:dyDescent="0.3">
      <c r="A109" s="18"/>
      <c r="B109" s="18"/>
      <c r="C109" s="18"/>
      <c r="D109" s="18"/>
      <c r="E109" s="18"/>
      <c r="F109" s="18"/>
      <c r="G109" s="18"/>
      <c r="H109" s="18"/>
    </row>
    <row r="110" spans="1:8" x14ac:dyDescent="0.3">
      <c r="A110" s="18"/>
      <c r="B110" s="18"/>
      <c r="C110" s="18"/>
      <c r="D110" s="18"/>
      <c r="E110" s="18"/>
      <c r="F110" s="18"/>
      <c r="G110" s="18"/>
      <c r="H110" s="18"/>
    </row>
    <row r="111" spans="1:8" x14ac:dyDescent="0.3">
      <c r="A111" s="18"/>
      <c r="B111" s="18"/>
      <c r="C111" s="18"/>
      <c r="D111" s="18"/>
      <c r="E111" s="18"/>
      <c r="F111" s="18"/>
      <c r="G111" s="18"/>
      <c r="H111" s="18"/>
    </row>
    <row r="112" spans="1:8" x14ac:dyDescent="0.3">
      <c r="A112" s="18"/>
      <c r="B112" s="18"/>
      <c r="C112" s="18"/>
      <c r="D112" s="18"/>
      <c r="E112" s="18"/>
      <c r="F112" s="18"/>
      <c r="G112" s="18"/>
      <c r="H112" s="18"/>
    </row>
    <row r="113" spans="1:8" x14ac:dyDescent="0.3">
      <c r="A113" s="18"/>
      <c r="B113" s="18"/>
      <c r="C113" s="18"/>
      <c r="D113" s="18"/>
      <c r="E113" s="18"/>
      <c r="F113" s="18"/>
      <c r="G113" s="18"/>
      <c r="H113" s="18"/>
    </row>
    <row r="114" spans="1:8" x14ac:dyDescent="0.3">
      <c r="A114" s="18"/>
      <c r="B114" s="18"/>
      <c r="C114" s="18"/>
      <c r="D114" s="18"/>
      <c r="E114" s="18"/>
      <c r="F114" s="18"/>
      <c r="G114" s="18"/>
      <c r="H114" s="18"/>
    </row>
    <row r="115" spans="1:8" x14ac:dyDescent="0.3">
      <c r="A115" s="18"/>
      <c r="B115" s="18"/>
      <c r="C115" s="18"/>
      <c r="D115" s="18"/>
      <c r="E115" s="18"/>
      <c r="F115" s="18"/>
      <c r="G115" s="18"/>
      <c r="H115" s="18"/>
    </row>
    <row r="116" spans="1:8" x14ac:dyDescent="0.3">
      <c r="A116" s="18"/>
      <c r="B116" s="18"/>
      <c r="C116" s="18"/>
      <c r="D116" s="18"/>
      <c r="E116" s="18"/>
      <c r="F116" s="18"/>
      <c r="G116" s="18"/>
      <c r="H116" s="18"/>
    </row>
    <row r="117" spans="1:8" x14ac:dyDescent="0.3">
      <c r="A117" s="18"/>
      <c r="B117" s="18"/>
      <c r="C117" s="18"/>
      <c r="D117" s="18"/>
      <c r="E117" s="18"/>
      <c r="F117" s="18"/>
      <c r="G117" s="18"/>
      <c r="H117" s="18"/>
    </row>
    <row r="118" spans="1:8" x14ac:dyDescent="0.3">
      <c r="A118" s="18"/>
      <c r="B118" s="18"/>
      <c r="C118" s="18"/>
      <c r="D118" s="18"/>
      <c r="E118" s="18"/>
      <c r="F118" s="18"/>
      <c r="G118" s="18"/>
      <c r="H118" s="18"/>
    </row>
    <row r="119" spans="1:8" x14ac:dyDescent="0.3">
      <c r="A119" s="18"/>
      <c r="B119" s="18"/>
      <c r="C119" s="18"/>
      <c r="D119" s="18"/>
      <c r="E119" s="18"/>
      <c r="F119" s="18"/>
      <c r="G119" s="18"/>
      <c r="H119" s="18"/>
    </row>
    <row r="120" spans="1:8" x14ac:dyDescent="0.3">
      <c r="A120" s="18"/>
      <c r="B120" s="18"/>
      <c r="C120" s="18"/>
      <c r="D120" s="18"/>
      <c r="E120" s="18"/>
      <c r="F120" s="18"/>
      <c r="G120" s="18"/>
      <c r="H120" s="18"/>
    </row>
    <row r="121" spans="1:8" x14ac:dyDescent="0.3">
      <c r="A121" s="18"/>
      <c r="B121" s="18"/>
      <c r="C121" s="18"/>
      <c r="D121" s="18"/>
      <c r="E121" s="18"/>
      <c r="F121" s="18"/>
      <c r="G121" s="18"/>
      <c r="H121" s="18"/>
    </row>
    <row r="122" spans="1:8" x14ac:dyDescent="0.3">
      <c r="A122" s="18"/>
      <c r="B122" s="18"/>
      <c r="C122" s="18"/>
      <c r="D122" s="18"/>
      <c r="E122" s="18"/>
      <c r="F122" s="18"/>
      <c r="G122" s="18"/>
      <c r="H122" s="18"/>
    </row>
    <row r="123" spans="1:8" x14ac:dyDescent="0.3">
      <c r="A123" s="18"/>
      <c r="B123" s="18"/>
      <c r="C123" s="18"/>
      <c r="D123" s="18"/>
      <c r="E123" s="18"/>
      <c r="F123" s="18"/>
      <c r="G123" s="18"/>
      <c r="H123" s="18"/>
    </row>
    <row r="124" spans="1:8" x14ac:dyDescent="0.3">
      <c r="A124" s="18"/>
      <c r="B124" s="18"/>
      <c r="C124" s="18"/>
      <c r="D124" s="18"/>
      <c r="E124" s="18"/>
      <c r="F124" s="18"/>
      <c r="G124" s="18"/>
      <c r="H124" s="18"/>
    </row>
    <row r="125" spans="1:8" x14ac:dyDescent="0.3">
      <c r="A125" s="18"/>
      <c r="B125" s="18"/>
      <c r="C125" s="18"/>
      <c r="D125" s="18"/>
      <c r="E125" s="18"/>
      <c r="F125" s="18"/>
      <c r="G125" s="18"/>
      <c r="H125" s="18"/>
    </row>
    <row r="126" spans="1:8" x14ac:dyDescent="0.3">
      <c r="A126" s="18"/>
      <c r="B126" s="18"/>
      <c r="C126" s="18"/>
      <c r="D126" s="18"/>
      <c r="E126" s="18"/>
      <c r="F126" s="18"/>
      <c r="G126" s="18"/>
      <c r="H126" s="18"/>
    </row>
    <row r="127" spans="1:8" x14ac:dyDescent="0.3">
      <c r="A127" s="18"/>
      <c r="B127" s="18"/>
      <c r="C127" s="18"/>
      <c r="D127" s="18"/>
      <c r="E127" s="18"/>
      <c r="F127" s="18"/>
      <c r="G127" s="18"/>
      <c r="H127" s="18"/>
    </row>
    <row r="128" spans="1:8" x14ac:dyDescent="0.3">
      <c r="A128" s="18"/>
      <c r="B128" s="18"/>
      <c r="C128" s="18"/>
      <c r="D128" s="18"/>
      <c r="E128" s="18"/>
      <c r="F128" s="18"/>
      <c r="G128" s="18"/>
      <c r="H128" s="18"/>
    </row>
    <row r="129" spans="1:8" x14ac:dyDescent="0.3">
      <c r="A129" s="18"/>
      <c r="B129" s="18"/>
      <c r="C129" s="18"/>
      <c r="D129" s="18"/>
      <c r="E129" s="18"/>
      <c r="F129" s="18"/>
      <c r="G129" s="18"/>
      <c r="H129" s="18"/>
    </row>
    <row r="130" spans="1:8" x14ac:dyDescent="0.3">
      <c r="A130" s="18"/>
      <c r="B130" s="18"/>
      <c r="C130" s="18"/>
      <c r="D130" s="18"/>
      <c r="E130" s="18"/>
      <c r="F130" s="18"/>
      <c r="G130" s="18"/>
      <c r="H130" s="18"/>
    </row>
    <row r="131" spans="1:8" x14ac:dyDescent="0.3">
      <c r="A131" s="18"/>
      <c r="B131" s="18"/>
      <c r="C131" s="18"/>
      <c r="D131" s="18"/>
      <c r="E131" s="18"/>
      <c r="F131" s="18"/>
      <c r="G131" s="18"/>
      <c r="H131" s="18"/>
    </row>
    <row r="132" spans="1:8" x14ac:dyDescent="0.3">
      <c r="A132" s="18"/>
      <c r="B132" s="18"/>
      <c r="C132" s="18"/>
      <c r="D132" s="18"/>
      <c r="E132" s="18"/>
      <c r="F132" s="18"/>
      <c r="G132" s="18"/>
      <c r="H132" s="18"/>
    </row>
    <row r="133" spans="1:8" x14ac:dyDescent="0.3">
      <c r="A133" s="18"/>
      <c r="B133" s="18"/>
      <c r="C133" s="18"/>
      <c r="D133" s="18"/>
      <c r="E133" s="18"/>
      <c r="F133" s="18"/>
      <c r="G133" s="18"/>
      <c r="H133" s="18"/>
    </row>
    <row r="134" spans="1:8" x14ac:dyDescent="0.3">
      <c r="A134" s="18"/>
      <c r="B134" s="18"/>
      <c r="C134" s="18"/>
      <c r="D134" s="18"/>
      <c r="E134" s="18"/>
      <c r="F134" s="18"/>
      <c r="G134" s="18"/>
      <c r="H134" s="18"/>
    </row>
    <row r="135" spans="1:8" x14ac:dyDescent="0.3">
      <c r="A135" s="18"/>
      <c r="B135" s="18"/>
      <c r="C135" s="18"/>
      <c r="D135" s="18"/>
      <c r="E135" s="18"/>
      <c r="F135" s="18"/>
      <c r="G135" s="18"/>
      <c r="H135" s="18"/>
    </row>
    <row r="136" spans="1:8" x14ac:dyDescent="0.3">
      <c r="A136" s="18"/>
      <c r="B136" s="18"/>
      <c r="C136" s="18"/>
      <c r="D136" s="18"/>
      <c r="E136" s="18"/>
      <c r="F136" s="18"/>
      <c r="G136" s="18"/>
      <c r="H136" s="18"/>
    </row>
    <row r="137" spans="1:8" x14ac:dyDescent="0.3">
      <c r="A137" s="18"/>
      <c r="B137" s="18"/>
      <c r="C137" s="18"/>
      <c r="D137" s="18"/>
      <c r="E137" s="18"/>
      <c r="F137" s="18"/>
      <c r="G137" s="18"/>
      <c r="H137" s="18"/>
    </row>
    <row r="138" spans="1:8" x14ac:dyDescent="0.3">
      <c r="A138" s="18"/>
      <c r="B138" s="18"/>
      <c r="C138" s="18"/>
      <c r="D138" s="18"/>
      <c r="E138" s="18"/>
      <c r="F138" s="18"/>
      <c r="G138" s="18"/>
      <c r="H138" s="18"/>
    </row>
    <row r="139" spans="1:8" x14ac:dyDescent="0.3">
      <c r="A139" s="18"/>
      <c r="B139" s="18"/>
      <c r="C139" s="18"/>
      <c r="D139" s="18"/>
      <c r="E139" s="18"/>
      <c r="F139" s="18"/>
      <c r="G139" s="18"/>
      <c r="H139" s="18"/>
    </row>
    <row r="140" spans="1:8" x14ac:dyDescent="0.3">
      <c r="A140" s="18"/>
      <c r="B140" s="18"/>
      <c r="C140" s="18"/>
      <c r="D140" s="18"/>
      <c r="E140" s="18"/>
      <c r="F140" s="18"/>
      <c r="G140" s="18"/>
      <c r="H140" s="18"/>
    </row>
    <row r="141" spans="1:8" x14ac:dyDescent="0.3">
      <c r="A141" s="18"/>
      <c r="B141" s="18"/>
      <c r="C141" s="18"/>
      <c r="D141" s="18"/>
      <c r="E141" s="18"/>
      <c r="F141" s="18"/>
      <c r="G141" s="18"/>
      <c r="H141" s="18"/>
    </row>
    <row r="142" spans="1:8" x14ac:dyDescent="0.3">
      <c r="A142" s="18"/>
      <c r="B142" s="18"/>
      <c r="C142" s="18"/>
      <c r="D142" s="18"/>
      <c r="E142" s="18"/>
      <c r="F142" s="18"/>
      <c r="G142" s="18"/>
      <c r="H142" s="18"/>
    </row>
    <row r="143" spans="1:8" x14ac:dyDescent="0.3">
      <c r="A143" s="18"/>
      <c r="B143" s="18"/>
      <c r="C143" s="18"/>
      <c r="D143" s="18"/>
      <c r="E143" s="18"/>
      <c r="F143" s="18"/>
      <c r="G143" s="18"/>
      <c r="H143" s="18"/>
    </row>
    <row r="144" spans="1:8" x14ac:dyDescent="0.3">
      <c r="A144" s="18"/>
      <c r="B144" s="18"/>
      <c r="C144" s="18"/>
      <c r="D144" s="18"/>
      <c r="E144" s="18"/>
      <c r="F144" s="18"/>
      <c r="G144" s="18"/>
      <c r="H144" s="18"/>
    </row>
    <row r="145" spans="1:8" x14ac:dyDescent="0.3">
      <c r="A145" s="18"/>
      <c r="B145" s="18"/>
      <c r="C145" s="18"/>
      <c r="D145" s="18"/>
      <c r="E145" s="18"/>
      <c r="F145" s="18"/>
      <c r="G145" s="18"/>
      <c r="H145" s="18"/>
    </row>
    <row r="146" spans="1:8" x14ac:dyDescent="0.3">
      <c r="A146" s="18"/>
      <c r="B146" s="18"/>
      <c r="C146" s="18"/>
      <c r="D146" s="18"/>
      <c r="E146" s="18"/>
      <c r="F146" s="18"/>
      <c r="G146" s="18"/>
      <c r="H146" s="18"/>
    </row>
    <row r="147" spans="1:8" x14ac:dyDescent="0.3">
      <c r="A147" s="18"/>
      <c r="B147" s="18"/>
      <c r="C147" s="18"/>
      <c r="D147" s="18"/>
      <c r="E147" s="18"/>
      <c r="F147" s="18"/>
      <c r="G147" s="18"/>
      <c r="H147" s="18"/>
    </row>
    <row r="148" spans="1:8" x14ac:dyDescent="0.3">
      <c r="A148" s="18"/>
      <c r="B148" s="18"/>
      <c r="C148" s="18"/>
      <c r="D148" s="18"/>
      <c r="E148" s="18"/>
      <c r="F148" s="18"/>
      <c r="G148" s="18"/>
      <c r="H148" s="18"/>
    </row>
    <row r="149" spans="1:8" x14ac:dyDescent="0.3">
      <c r="A149" s="18"/>
      <c r="B149" s="18"/>
      <c r="C149" s="18"/>
      <c r="D149" s="18"/>
      <c r="E149" s="18"/>
      <c r="F149" s="18"/>
      <c r="G149" s="18"/>
      <c r="H149" s="18"/>
    </row>
    <row r="150" spans="1:8" x14ac:dyDescent="0.3">
      <c r="A150" s="18"/>
      <c r="B150" s="18"/>
      <c r="C150" s="18"/>
      <c r="D150" s="18"/>
      <c r="E150" s="18"/>
      <c r="F150" s="18"/>
      <c r="G150" s="18"/>
      <c r="H150" s="18"/>
    </row>
    <row r="151" spans="1:8" x14ac:dyDescent="0.3">
      <c r="A151" s="18"/>
      <c r="B151" s="18"/>
      <c r="C151" s="18"/>
      <c r="D151" s="18"/>
      <c r="E151" s="18"/>
      <c r="F151" s="18"/>
      <c r="G151" s="18"/>
      <c r="H151" s="18"/>
    </row>
    <row r="152" spans="1:8" x14ac:dyDescent="0.3">
      <c r="A152" s="18"/>
      <c r="B152" s="18"/>
      <c r="C152" s="18"/>
      <c r="D152" s="18"/>
      <c r="E152" s="18"/>
      <c r="F152" s="18"/>
      <c r="G152" s="18"/>
      <c r="H152" s="18"/>
    </row>
    <row r="153" spans="1:8" x14ac:dyDescent="0.3">
      <c r="A153" s="18"/>
      <c r="B153" s="18"/>
      <c r="C153" s="18"/>
      <c r="D153" s="18"/>
      <c r="E153" s="18"/>
      <c r="F153" s="18"/>
      <c r="G153" s="18"/>
      <c r="H153" s="18"/>
    </row>
    <row r="154" spans="1:8" x14ac:dyDescent="0.3">
      <c r="A154" s="18"/>
      <c r="B154" s="18"/>
      <c r="C154" s="18"/>
      <c r="D154" s="18"/>
      <c r="E154" s="18"/>
      <c r="F154" s="18"/>
      <c r="G154" s="18"/>
      <c r="H154" s="18"/>
    </row>
    <row r="155" spans="1:8" x14ac:dyDescent="0.3">
      <c r="A155" s="18"/>
      <c r="B155" s="18"/>
      <c r="C155" s="18"/>
      <c r="D155" s="18"/>
      <c r="E155" s="18"/>
      <c r="F155" s="18"/>
      <c r="G155" s="18"/>
      <c r="H155" s="18"/>
    </row>
    <row r="156" spans="1:8" x14ac:dyDescent="0.3">
      <c r="A156" s="18"/>
      <c r="B156" s="18"/>
      <c r="C156" s="18"/>
      <c r="D156" s="18"/>
      <c r="E156" s="18"/>
      <c r="F156" s="18"/>
      <c r="G156" s="18"/>
      <c r="H156" s="18"/>
    </row>
    <row r="157" spans="1:8" x14ac:dyDescent="0.3">
      <c r="A157" s="18"/>
      <c r="B157" s="18"/>
      <c r="C157" s="18"/>
      <c r="D157" s="18"/>
      <c r="E157" s="18"/>
      <c r="F157" s="18"/>
      <c r="G157" s="18"/>
      <c r="H157" s="18"/>
    </row>
    <row r="158" spans="1:8" x14ac:dyDescent="0.3">
      <c r="A158" s="18"/>
      <c r="B158" s="18"/>
      <c r="C158" s="18"/>
      <c r="D158" s="18"/>
      <c r="E158" s="18"/>
      <c r="F158" s="18"/>
      <c r="G158" s="18"/>
      <c r="H158" s="18"/>
    </row>
    <row r="159" spans="1:8" x14ac:dyDescent="0.3">
      <c r="A159" s="18"/>
      <c r="B159" s="18"/>
      <c r="C159" s="18"/>
      <c r="D159" s="18"/>
      <c r="E159" s="18"/>
      <c r="F159" s="18"/>
      <c r="G159" s="18"/>
      <c r="H159" s="18"/>
    </row>
    <row r="160" spans="1:8" x14ac:dyDescent="0.3">
      <c r="A160" s="18"/>
      <c r="B160" s="18"/>
      <c r="C160" s="18"/>
      <c r="D160" s="18"/>
      <c r="E160" s="18"/>
      <c r="F160" s="18"/>
      <c r="G160" s="18"/>
      <c r="H160" s="18"/>
    </row>
    <row r="161" spans="1:8" x14ac:dyDescent="0.3">
      <c r="A161" s="18"/>
      <c r="B161" s="18"/>
      <c r="C161" s="18"/>
      <c r="D161" s="18"/>
      <c r="E161" s="18"/>
      <c r="F161" s="18"/>
      <c r="G161" s="18"/>
      <c r="H161" s="18"/>
    </row>
    <row r="162" spans="1:8" x14ac:dyDescent="0.3">
      <c r="A162" s="18"/>
      <c r="B162" s="18"/>
      <c r="C162" s="18"/>
      <c r="D162" s="18"/>
      <c r="E162" s="18"/>
      <c r="F162" s="18"/>
      <c r="G162" s="18"/>
      <c r="H162" s="18"/>
    </row>
    <row r="163" spans="1:8" x14ac:dyDescent="0.3">
      <c r="A163" s="18"/>
      <c r="B163" s="18"/>
      <c r="C163" s="18"/>
      <c r="D163" s="18"/>
      <c r="E163" s="18"/>
      <c r="F163" s="18"/>
      <c r="G163" s="18"/>
      <c r="H163" s="18"/>
    </row>
    <row r="164" spans="1:8" x14ac:dyDescent="0.3">
      <c r="A164" s="18"/>
      <c r="B164" s="18"/>
      <c r="C164" s="18"/>
      <c r="D164" s="18"/>
      <c r="E164" s="18"/>
      <c r="F164" s="18"/>
      <c r="G164" s="18"/>
      <c r="H164" s="18"/>
    </row>
    <row r="165" spans="1:8" x14ac:dyDescent="0.3">
      <c r="A165" s="18"/>
      <c r="B165" s="18"/>
      <c r="C165" s="18"/>
      <c r="D165" s="18"/>
      <c r="E165" s="18"/>
      <c r="F165" s="18"/>
      <c r="G165" s="18"/>
      <c r="H165" s="18"/>
    </row>
    <row r="166" spans="1:8" x14ac:dyDescent="0.3">
      <c r="A166" s="18"/>
      <c r="B166" s="18"/>
      <c r="C166" s="18"/>
      <c r="D166" s="18"/>
      <c r="E166" s="18"/>
      <c r="F166" s="18"/>
      <c r="G166" s="18"/>
      <c r="H166" s="18"/>
    </row>
    <row r="167" spans="1:8" x14ac:dyDescent="0.3">
      <c r="A167" s="18"/>
      <c r="B167" s="18"/>
      <c r="C167" s="18"/>
      <c r="D167" s="18"/>
      <c r="E167" s="18"/>
      <c r="F167" s="18"/>
      <c r="G167" s="18"/>
      <c r="H167" s="18"/>
    </row>
    <row r="168" spans="1:8" x14ac:dyDescent="0.3">
      <c r="A168" s="18"/>
      <c r="B168" s="18"/>
      <c r="C168" s="18"/>
      <c r="D168" s="18"/>
      <c r="E168" s="18"/>
      <c r="F168" s="18"/>
      <c r="G168" s="18"/>
      <c r="H168" s="18"/>
    </row>
    <row r="169" spans="1:8" x14ac:dyDescent="0.3">
      <c r="A169" s="18"/>
      <c r="B169" s="18"/>
      <c r="C169" s="18"/>
      <c r="D169" s="18"/>
      <c r="E169" s="18"/>
      <c r="F169" s="18"/>
      <c r="G169" s="18"/>
      <c r="H169" s="18"/>
    </row>
    <row r="170" spans="1:8" x14ac:dyDescent="0.3">
      <c r="A170" s="18"/>
      <c r="B170" s="18"/>
      <c r="C170" s="18"/>
      <c r="D170" s="18"/>
      <c r="E170" s="18"/>
      <c r="F170" s="18"/>
      <c r="G170" s="18"/>
      <c r="H170" s="18"/>
    </row>
    <row r="171" spans="1:8" x14ac:dyDescent="0.3">
      <c r="A171" s="18"/>
      <c r="B171" s="18"/>
      <c r="C171" s="18"/>
      <c r="D171" s="18"/>
      <c r="E171" s="18"/>
      <c r="F171" s="18"/>
      <c r="G171" s="18"/>
      <c r="H171" s="18"/>
    </row>
    <row r="172" spans="1:8" x14ac:dyDescent="0.3">
      <c r="A172" s="18"/>
      <c r="B172" s="18"/>
      <c r="C172" s="18"/>
      <c r="D172" s="18"/>
      <c r="E172" s="18"/>
      <c r="F172" s="18"/>
      <c r="G172" s="18"/>
      <c r="H172" s="18"/>
    </row>
    <row r="173" spans="1:8" x14ac:dyDescent="0.3">
      <c r="A173" s="18"/>
      <c r="B173" s="18"/>
      <c r="C173" s="18"/>
      <c r="D173" s="18"/>
      <c r="E173" s="18"/>
      <c r="F173" s="18"/>
      <c r="G173" s="18"/>
      <c r="H173" s="18"/>
    </row>
    <row r="174" spans="1:8" x14ac:dyDescent="0.3">
      <c r="A174" s="18"/>
      <c r="B174" s="18"/>
      <c r="C174" s="18"/>
      <c r="D174" s="18"/>
      <c r="E174" s="18"/>
      <c r="F174" s="18"/>
      <c r="G174" s="18"/>
      <c r="H174" s="18"/>
    </row>
    <row r="175" spans="1:8" x14ac:dyDescent="0.3">
      <c r="A175" s="18"/>
      <c r="B175" s="18"/>
      <c r="C175" s="18"/>
      <c r="D175" s="18"/>
      <c r="E175" s="18"/>
      <c r="F175" s="18"/>
      <c r="G175" s="18"/>
      <c r="H175" s="18"/>
    </row>
    <row r="176" spans="1:8" x14ac:dyDescent="0.3">
      <c r="A176" s="18"/>
      <c r="B176" s="18"/>
      <c r="C176" s="18"/>
      <c r="D176" s="18"/>
      <c r="E176" s="18"/>
      <c r="F176" s="18"/>
      <c r="G176" s="18"/>
      <c r="H176" s="18"/>
    </row>
    <row r="177" spans="1:8" x14ac:dyDescent="0.3">
      <c r="A177" s="18"/>
      <c r="B177" s="18"/>
      <c r="C177" s="18"/>
      <c r="D177" s="18"/>
      <c r="E177" s="18"/>
      <c r="F177" s="18"/>
      <c r="G177" s="18"/>
      <c r="H177" s="18"/>
    </row>
    <row r="178" spans="1:8" x14ac:dyDescent="0.3">
      <c r="A178" s="18"/>
      <c r="B178" s="18"/>
      <c r="C178" s="18"/>
      <c r="D178" s="18"/>
      <c r="E178" s="18"/>
      <c r="F178" s="18"/>
      <c r="G178" s="18"/>
      <c r="H178" s="18"/>
    </row>
    <row r="179" spans="1:8" x14ac:dyDescent="0.3">
      <c r="A179" s="18"/>
      <c r="B179" s="18"/>
      <c r="C179" s="18"/>
      <c r="D179" s="18"/>
      <c r="E179" s="18"/>
      <c r="F179" s="18"/>
      <c r="G179" s="18"/>
      <c r="H179" s="18"/>
    </row>
    <row r="180" spans="1:8" x14ac:dyDescent="0.3">
      <c r="A180" s="18"/>
      <c r="B180" s="18"/>
      <c r="C180" s="18"/>
      <c r="D180" s="18"/>
      <c r="E180" s="18"/>
      <c r="F180" s="18"/>
      <c r="G180" s="18"/>
      <c r="H180" s="18"/>
    </row>
    <row r="181" spans="1:8" x14ac:dyDescent="0.3">
      <c r="A181" s="18"/>
      <c r="B181" s="18"/>
      <c r="C181" s="18"/>
      <c r="D181" s="18"/>
      <c r="E181" s="18"/>
      <c r="F181" s="18"/>
      <c r="G181" s="18"/>
      <c r="H181" s="18"/>
    </row>
    <row r="182" spans="1:8" x14ac:dyDescent="0.3">
      <c r="A182" s="18"/>
      <c r="B182" s="18"/>
      <c r="C182" s="18"/>
      <c r="D182" s="18"/>
      <c r="E182" s="18"/>
      <c r="F182" s="18"/>
      <c r="G182" s="18"/>
      <c r="H182" s="18"/>
    </row>
    <row r="183" spans="1:8" x14ac:dyDescent="0.3">
      <c r="A183" s="18"/>
      <c r="B183" s="18"/>
      <c r="C183" s="18"/>
      <c r="D183" s="18"/>
      <c r="E183" s="18"/>
      <c r="F183" s="18"/>
      <c r="G183" s="18"/>
      <c r="H183" s="18"/>
    </row>
    <row r="184" spans="1:8" x14ac:dyDescent="0.3">
      <c r="A184" s="18"/>
      <c r="B184" s="18"/>
      <c r="C184" s="18"/>
      <c r="D184" s="18"/>
      <c r="E184" s="18"/>
      <c r="F184" s="18"/>
      <c r="G184" s="18"/>
      <c r="H184" s="18"/>
    </row>
    <row r="185" spans="1:8" x14ac:dyDescent="0.3">
      <c r="A185" s="18"/>
      <c r="B185" s="18"/>
      <c r="C185" s="18"/>
      <c r="D185" s="18"/>
      <c r="E185" s="18"/>
      <c r="F185" s="18"/>
      <c r="G185" s="18"/>
      <c r="H185" s="18"/>
    </row>
    <row r="186" spans="1:8" x14ac:dyDescent="0.3">
      <c r="A186" s="18"/>
      <c r="B186" s="18"/>
      <c r="C186" s="18"/>
      <c r="D186" s="18"/>
      <c r="E186" s="18"/>
      <c r="F186" s="18"/>
      <c r="G186" s="18"/>
      <c r="H186" s="18"/>
    </row>
    <row r="187" spans="1:8" x14ac:dyDescent="0.3">
      <c r="A187" s="18"/>
      <c r="B187" s="18"/>
      <c r="C187" s="18"/>
      <c r="D187" s="18"/>
      <c r="E187" s="18"/>
      <c r="F187" s="18"/>
      <c r="G187" s="18"/>
      <c r="H187" s="18"/>
    </row>
    <row r="188" spans="1:8" x14ac:dyDescent="0.3">
      <c r="A188" s="18"/>
      <c r="B188" s="18"/>
      <c r="C188" s="18"/>
      <c r="D188" s="18"/>
      <c r="E188" s="18"/>
      <c r="F188" s="18"/>
      <c r="G188" s="18"/>
      <c r="H188" s="18"/>
    </row>
    <row r="189" spans="1:8" x14ac:dyDescent="0.3">
      <c r="A189" s="18"/>
      <c r="B189" s="18"/>
      <c r="C189" s="18"/>
      <c r="D189" s="18"/>
      <c r="E189" s="18"/>
      <c r="F189" s="18"/>
      <c r="G189" s="18"/>
      <c r="H189" s="18"/>
    </row>
    <row r="190" spans="1:8" x14ac:dyDescent="0.3">
      <c r="A190" s="18"/>
      <c r="B190" s="18"/>
      <c r="C190" s="18"/>
      <c r="D190" s="18"/>
      <c r="E190" s="18"/>
      <c r="F190" s="18"/>
      <c r="G190" s="18"/>
      <c r="H190" s="18"/>
    </row>
    <row r="191" spans="1:8" x14ac:dyDescent="0.3">
      <c r="A191" s="18"/>
      <c r="B191" s="18"/>
      <c r="C191" s="18"/>
      <c r="D191" s="18"/>
      <c r="E191" s="18"/>
      <c r="F191" s="18"/>
      <c r="G191" s="18"/>
      <c r="H191" s="18"/>
    </row>
    <row r="192" spans="1:8" x14ac:dyDescent="0.3">
      <c r="A192" s="18"/>
      <c r="B192" s="18"/>
      <c r="C192" s="18"/>
      <c r="D192" s="18"/>
      <c r="E192" s="18"/>
      <c r="F192" s="18"/>
      <c r="G192" s="18"/>
      <c r="H192" s="18"/>
    </row>
    <row r="193" spans="1:8" x14ac:dyDescent="0.3">
      <c r="A193" s="18"/>
      <c r="B193" s="18"/>
      <c r="C193" s="18"/>
      <c r="D193" s="18"/>
      <c r="E193" s="18"/>
      <c r="F193" s="18"/>
      <c r="G193" s="18"/>
      <c r="H193" s="18"/>
    </row>
    <row r="194" spans="1:8" x14ac:dyDescent="0.3">
      <c r="A194" s="18"/>
      <c r="B194" s="18"/>
      <c r="C194" s="18"/>
      <c r="D194" s="18"/>
      <c r="E194" s="18"/>
      <c r="F194" s="18"/>
      <c r="G194" s="18"/>
      <c r="H194" s="18"/>
    </row>
    <row r="195" spans="1:8" x14ac:dyDescent="0.3">
      <c r="A195" s="18"/>
      <c r="B195" s="18"/>
      <c r="C195" s="18"/>
      <c r="D195" s="18"/>
      <c r="E195" s="18"/>
      <c r="F195" s="18"/>
      <c r="G195" s="18"/>
      <c r="H195" s="18"/>
    </row>
    <row r="196" spans="1:8" x14ac:dyDescent="0.3">
      <c r="A196" s="18"/>
      <c r="B196" s="18"/>
      <c r="C196" s="18"/>
      <c r="D196" s="18"/>
      <c r="E196" s="18"/>
      <c r="F196" s="18"/>
      <c r="G196" s="18"/>
      <c r="H196" s="18"/>
    </row>
    <row r="197" spans="1:8" x14ac:dyDescent="0.3">
      <c r="A197" s="18"/>
      <c r="B197" s="18"/>
      <c r="C197" s="18"/>
      <c r="D197" s="18"/>
      <c r="E197" s="18"/>
      <c r="F197" s="18"/>
      <c r="G197" s="18"/>
      <c r="H197" s="18"/>
    </row>
    <row r="198" spans="1:8" x14ac:dyDescent="0.3">
      <c r="A198" s="18"/>
      <c r="B198" s="18"/>
      <c r="C198" s="18"/>
      <c r="D198" s="18"/>
      <c r="E198" s="18"/>
      <c r="F198" s="18"/>
      <c r="G198" s="18"/>
      <c r="H198" s="18"/>
    </row>
    <row r="199" spans="1:8" x14ac:dyDescent="0.3">
      <c r="A199" s="18"/>
      <c r="B199" s="18"/>
      <c r="C199" s="18"/>
      <c r="D199" s="18"/>
      <c r="E199" s="18"/>
      <c r="F199" s="18"/>
      <c r="G199" s="18"/>
      <c r="H199" s="18"/>
    </row>
    <row r="200" spans="1:8" x14ac:dyDescent="0.3">
      <c r="A200" s="18"/>
      <c r="B200" s="18"/>
      <c r="C200" s="18"/>
      <c r="D200" s="18"/>
      <c r="E200" s="18"/>
      <c r="F200" s="18"/>
      <c r="G200" s="18"/>
      <c r="H200" s="18"/>
    </row>
  </sheetData>
  <dataValidations count="2">
    <dataValidation type="list" allowBlank="1" sqref="A3:A82" xr:uid="{00000000-0002-0000-0900-000000000000}">
      <formula1>"To-Do,Issue,Rock,Headline,Scorecard Metric,Other"</formula1>
      <formula2>0</formula2>
    </dataValidation>
    <dataValidation type="list" allowBlank="1" errorTitle="Invalid entry" error="Pick a value from the list" sqref="D3:D82" xr:uid="{00000000-0002-0000-0900-000001000000}">
      <formula1>OwnerList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200"/>
  <sheetViews>
    <sheetView topLeftCell="A9" zoomScaleNormal="100" workbookViewId="0">
      <selection activeCell="A9" sqref="A9:AE200"/>
    </sheetView>
  </sheetViews>
  <sheetFormatPr defaultColWidth="8.6640625" defaultRowHeight="14.4" x14ac:dyDescent="0.3"/>
  <cols>
    <col min="1" max="1" width="11.44140625" customWidth="1"/>
    <col min="2" max="2" width="14" customWidth="1"/>
    <col min="3" max="3" width="28" customWidth="1"/>
    <col min="4" max="4" width="32" customWidth="1"/>
    <col min="5" max="6" width="18" customWidth="1"/>
    <col min="7" max="7" width="13.33203125" customWidth="1"/>
    <col min="8" max="8" width="14.33203125" customWidth="1"/>
    <col min="9" max="9" width="24" customWidth="1"/>
    <col min="10" max="10" width="15.21875" customWidth="1"/>
    <col min="11" max="11" width="15.5546875" customWidth="1"/>
    <col min="12" max="12" width="8" customWidth="1"/>
    <col min="13" max="25" width="9" customWidth="1"/>
    <col min="26" max="26" width="22.88671875" customWidth="1"/>
    <col min="27" max="27" width="16.88671875" customWidth="1"/>
    <col min="28" max="28" width="13.5546875" customWidth="1"/>
    <col min="29" max="29" width="28" customWidth="1"/>
    <col min="30" max="30" width="14.109375" customWidth="1"/>
    <col min="31" max="31" width="15.6640625" customWidth="1"/>
  </cols>
  <sheetData>
    <row r="1" spans="1:31" ht="15.6" x14ac:dyDescent="0.3">
      <c r="A1" s="45" t="s">
        <v>37</v>
      </c>
      <c r="B1" s="45"/>
      <c r="C1" s="45"/>
      <c r="D1" s="45"/>
      <c r="E1" s="45"/>
      <c r="F1" s="45"/>
    </row>
    <row r="2" spans="1:31" x14ac:dyDescent="0.3">
      <c r="A2" t="s">
        <v>291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</row>
    <row r="3" spans="1:31" x14ac:dyDescent="0.3">
      <c r="A3" s="56" t="s">
        <v>286</v>
      </c>
      <c r="B3" s="55" t="s">
        <v>283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</row>
    <row r="4" spans="1:31" x14ac:dyDescent="0.3">
      <c r="A4" s="56" t="s">
        <v>287</v>
      </c>
      <c r="B4" s="55" t="s">
        <v>281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</row>
    <row r="5" spans="1:31" x14ac:dyDescent="0.3">
      <c r="A5" s="56" t="s">
        <v>288</v>
      </c>
      <c r="B5" s="55" t="s">
        <v>282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</row>
    <row r="6" spans="1:31" x14ac:dyDescent="0.3">
      <c r="A6" s="56" t="s">
        <v>289</v>
      </c>
      <c r="B6" s="55" t="s">
        <v>284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</row>
    <row r="7" spans="1:31" x14ac:dyDescent="0.3">
      <c r="A7" s="56" t="s">
        <v>290</v>
      </c>
      <c r="B7" s="55" t="s">
        <v>285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</row>
    <row r="9" spans="1:31" ht="30" customHeight="1" x14ac:dyDescent="0.3">
      <c r="A9" s="14" t="s">
        <v>60</v>
      </c>
      <c r="B9" s="14" t="s">
        <v>61</v>
      </c>
      <c r="C9" s="14" t="s">
        <v>62</v>
      </c>
      <c r="D9" s="14" t="s">
        <v>63</v>
      </c>
      <c r="E9" s="14" t="s">
        <v>64</v>
      </c>
      <c r="F9" s="14" t="s">
        <v>65</v>
      </c>
      <c r="G9" s="14" t="s">
        <v>66</v>
      </c>
      <c r="H9" s="14" t="s">
        <v>67</v>
      </c>
      <c r="I9" s="14" t="s">
        <v>68</v>
      </c>
      <c r="J9" s="14" t="s">
        <v>69</v>
      </c>
      <c r="K9" s="14" t="s">
        <v>70</v>
      </c>
      <c r="L9" s="14" t="s">
        <v>71</v>
      </c>
      <c r="M9" s="14" t="s">
        <v>72</v>
      </c>
      <c r="N9" s="14" t="s">
        <v>73</v>
      </c>
      <c r="O9" s="14" t="s">
        <v>74</v>
      </c>
      <c r="P9" s="14" t="s">
        <v>75</v>
      </c>
      <c r="Q9" s="14" t="s">
        <v>76</v>
      </c>
      <c r="R9" s="14" t="s">
        <v>77</v>
      </c>
      <c r="S9" s="14" t="s">
        <v>78</v>
      </c>
      <c r="T9" s="14" t="s">
        <v>79</v>
      </c>
      <c r="U9" s="14" t="s">
        <v>80</v>
      </c>
      <c r="V9" s="14" t="s">
        <v>81</v>
      </c>
      <c r="W9" s="14" t="s">
        <v>82</v>
      </c>
      <c r="X9" s="14" t="s">
        <v>83</v>
      </c>
      <c r="Y9" s="14" t="s">
        <v>84</v>
      </c>
      <c r="Z9" s="14" t="s">
        <v>85</v>
      </c>
      <c r="AA9" s="14" t="s">
        <v>86</v>
      </c>
      <c r="AB9" s="14" t="s">
        <v>87</v>
      </c>
      <c r="AC9" s="14" t="s">
        <v>35</v>
      </c>
      <c r="AD9" s="14" t="s">
        <v>88</v>
      </c>
      <c r="AE9" s="14" t="s">
        <v>89</v>
      </c>
    </row>
    <row r="10" spans="1:31" ht="26.4" x14ac:dyDescent="0.3">
      <c r="A10" s="15" t="s">
        <v>90</v>
      </c>
      <c r="B10" s="15" t="s">
        <v>91</v>
      </c>
      <c r="C10" s="16" t="s">
        <v>92</v>
      </c>
      <c r="D10" s="16" t="s">
        <v>93</v>
      </c>
      <c r="E10" s="15" t="s">
        <v>94</v>
      </c>
      <c r="F10" s="16" t="s">
        <v>95</v>
      </c>
      <c r="G10" s="15" t="s">
        <v>96</v>
      </c>
      <c r="H10" s="15" t="s">
        <v>97</v>
      </c>
      <c r="I10" s="15" t="s">
        <v>98</v>
      </c>
      <c r="J10" s="15">
        <v>2</v>
      </c>
      <c r="K10" s="15"/>
      <c r="L10" s="15" t="s">
        <v>99</v>
      </c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 t="str">
        <f t="shared" ref="Z10:Z38" si="0">IF(A10="","",IF(Y10="","",Y10))</f>
        <v/>
      </c>
      <c r="AA10" s="15" t="s">
        <v>274</v>
      </c>
      <c r="AB10" s="15" t="str">
        <f t="shared" ref="AB10:AB38" si="1">IF(A10="","",IF($Z10="","",SUMPRODUCT(--(V10:Y10&lt;&gt;"")*(($I10="Greater Than or Equal To")*(N(V10:Y10)&lt;$J10)+($I10="Greater Than")*(N(V10:Y10)&lt;=$J10)+($I10="Less Than or Equal To")*(N(V10:Y10)&gt;$J10)+($I10="Less Than")*(N(V10:Y10)&gt;=$J10)))))</f>
        <v/>
      </c>
      <c r="AC10" s="16"/>
      <c r="AD10" s="15"/>
      <c r="AE10" s="15"/>
    </row>
    <row r="11" spans="1:31" ht="26.4" x14ac:dyDescent="0.3">
      <c r="A11" s="15" t="s">
        <v>100</v>
      </c>
      <c r="B11" s="15" t="s">
        <v>103</v>
      </c>
      <c r="C11" s="16" t="s">
        <v>104</v>
      </c>
      <c r="D11" s="16" t="s">
        <v>105</v>
      </c>
      <c r="E11" s="15" t="s">
        <v>94</v>
      </c>
      <c r="F11" s="16" t="s">
        <v>107</v>
      </c>
      <c r="G11" s="15" t="s">
        <v>96</v>
      </c>
      <c r="H11" s="15" t="s">
        <v>108</v>
      </c>
      <c r="I11" s="15" t="s">
        <v>98</v>
      </c>
      <c r="J11" s="15">
        <v>0.95</v>
      </c>
      <c r="K11" s="15"/>
      <c r="L11" s="15" t="s">
        <v>109</v>
      </c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 t="str">
        <f t="shared" si="0"/>
        <v/>
      </c>
      <c r="AA11" s="15" t="s">
        <v>274</v>
      </c>
      <c r="AB11" s="15" t="str">
        <f t="shared" si="1"/>
        <v/>
      </c>
      <c r="AC11" s="16"/>
      <c r="AD11" s="15"/>
      <c r="AE11" s="15"/>
    </row>
    <row r="12" spans="1:31" x14ac:dyDescent="0.3">
      <c r="A12" s="15"/>
      <c r="B12" s="15"/>
      <c r="C12" s="16"/>
      <c r="D12" s="16"/>
      <c r="E12" s="15"/>
      <c r="F12" s="16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 t="str">
        <f t="shared" si="0"/>
        <v/>
      </c>
      <c r="AA12" s="15" t="s">
        <v>275</v>
      </c>
      <c r="AB12" s="15" t="str">
        <f t="shared" si="1"/>
        <v/>
      </c>
      <c r="AC12" s="16"/>
      <c r="AD12" s="15"/>
      <c r="AE12" s="15"/>
    </row>
    <row r="13" spans="1:31" x14ac:dyDescent="0.3">
      <c r="A13" s="15"/>
      <c r="B13" s="15"/>
      <c r="C13" s="16"/>
      <c r="D13" s="16"/>
      <c r="E13" s="15"/>
      <c r="F13" s="16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 t="str">
        <f t="shared" si="0"/>
        <v/>
      </c>
      <c r="AA13" s="15" t="s">
        <v>275</v>
      </c>
      <c r="AB13" s="15" t="str">
        <f t="shared" si="1"/>
        <v/>
      </c>
      <c r="AC13" s="16"/>
      <c r="AD13" s="15"/>
      <c r="AE13" s="15"/>
    </row>
    <row r="14" spans="1:31" x14ac:dyDescent="0.3">
      <c r="A14" s="15"/>
      <c r="B14" s="15"/>
      <c r="C14" s="16"/>
      <c r="D14" s="16"/>
      <c r="E14" s="15"/>
      <c r="F14" s="16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 t="str">
        <f t="shared" si="0"/>
        <v/>
      </c>
      <c r="AA14" s="15" t="s">
        <v>275</v>
      </c>
      <c r="AB14" s="15" t="str">
        <f t="shared" si="1"/>
        <v/>
      </c>
      <c r="AC14" s="16"/>
      <c r="AD14" s="15"/>
      <c r="AE14" s="15"/>
    </row>
    <row r="15" spans="1:31" x14ac:dyDescent="0.3">
      <c r="A15" s="15"/>
      <c r="B15" s="15"/>
      <c r="C15" s="16"/>
      <c r="D15" s="16"/>
      <c r="E15" s="15"/>
      <c r="F15" s="16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 t="str">
        <f t="shared" si="0"/>
        <v/>
      </c>
      <c r="AA15" s="15" t="s">
        <v>275</v>
      </c>
      <c r="AB15" s="15" t="str">
        <f t="shared" si="1"/>
        <v/>
      </c>
      <c r="AC15" s="16"/>
      <c r="AD15" s="15"/>
      <c r="AE15" s="15"/>
    </row>
    <row r="16" spans="1:31" x14ac:dyDescent="0.3">
      <c r="A16" s="15"/>
      <c r="B16" s="15"/>
      <c r="C16" s="16"/>
      <c r="D16" s="16"/>
      <c r="E16" s="15"/>
      <c r="F16" s="16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 t="str">
        <f t="shared" si="0"/>
        <v/>
      </c>
      <c r="AA16" s="15" t="s">
        <v>275</v>
      </c>
      <c r="AB16" s="15" t="str">
        <f t="shared" si="1"/>
        <v/>
      </c>
      <c r="AC16" s="16"/>
      <c r="AD16" s="15"/>
      <c r="AE16" s="15"/>
    </row>
    <row r="17" spans="1:31" x14ac:dyDescent="0.3">
      <c r="A17" s="15"/>
      <c r="B17" s="15"/>
      <c r="C17" s="16"/>
      <c r="D17" s="16"/>
      <c r="E17" s="15"/>
      <c r="F17" s="16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 t="str">
        <f t="shared" si="0"/>
        <v/>
      </c>
      <c r="AA17" s="15" t="s">
        <v>275</v>
      </c>
      <c r="AB17" s="15" t="str">
        <f t="shared" si="1"/>
        <v/>
      </c>
      <c r="AC17" s="16"/>
      <c r="AD17" s="15"/>
      <c r="AE17" s="15"/>
    </row>
    <row r="18" spans="1:31" x14ac:dyDescent="0.3">
      <c r="A18" s="15"/>
      <c r="B18" s="15"/>
      <c r="C18" s="16"/>
      <c r="D18" s="16"/>
      <c r="E18" s="15"/>
      <c r="F18" s="16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 t="str">
        <f t="shared" si="0"/>
        <v/>
      </c>
      <c r="AA18" s="15" t="s">
        <v>275</v>
      </c>
      <c r="AB18" s="15" t="str">
        <f t="shared" si="1"/>
        <v/>
      </c>
      <c r="AC18" s="16"/>
      <c r="AD18" s="15"/>
      <c r="AE18" s="15"/>
    </row>
    <row r="19" spans="1:31" x14ac:dyDescent="0.3">
      <c r="A19" s="15"/>
      <c r="B19" s="15"/>
      <c r="C19" s="16"/>
      <c r="D19" s="16"/>
      <c r="E19" s="15"/>
      <c r="F19" s="16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 t="str">
        <f t="shared" si="0"/>
        <v/>
      </c>
      <c r="AA19" s="15" t="s">
        <v>275</v>
      </c>
      <c r="AB19" s="15" t="str">
        <f t="shared" si="1"/>
        <v/>
      </c>
      <c r="AC19" s="16"/>
      <c r="AD19" s="15"/>
      <c r="AE19" s="15"/>
    </row>
    <row r="20" spans="1:31" x14ac:dyDescent="0.3">
      <c r="A20" s="15"/>
      <c r="B20" s="15"/>
      <c r="C20" s="16"/>
      <c r="D20" s="16"/>
      <c r="E20" s="15"/>
      <c r="F20" s="16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 t="str">
        <f t="shared" si="0"/>
        <v/>
      </c>
      <c r="AA20" s="15" t="s">
        <v>275</v>
      </c>
      <c r="AB20" s="15" t="str">
        <f t="shared" si="1"/>
        <v/>
      </c>
      <c r="AC20" s="16"/>
      <c r="AD20" s="15"/>
      <c r="AE20" s="15"/>
    </row>
    <row r="21" spans="1:31" x14ac:dyDescent="0.3">
      <c r="A21" s="15"/>
      <c r="B21" s="15"/>
      <c r="C21" s="16"/>
      <c r="D21" s="16"/>
      <c r="E21" s="15"/>
      <c r="F21" s="16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 t="str">
        <f t="shared" si="0"/>
        <v/>
      </c>
      <c r="AA21" s="15" t="s">
        <v>275</v>
      </c>
      <c r="AB21" s="15" t="str">
        <f t="shared" si="1"/>
        <v/>
      </c>
      <c r="AC21" s="16"/>
      <c r="AD21" s="15"/>
      <c r="AE21" s="15"/>
    </row>
    <row r="22" spans="1:31" x14ac:dyDescent="0.3">
      <c r="A22" s="15"/>
      <c r="B22" s="15"/>
      <c r="C22" s="16"/>
      <c r="D22" s="16"/>
      <c r="E22" s="15"/>
      <c r="F22" s="16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 t="str">
        <f t="shared" si="0"/>
        <v/>
      </c>
      <c r="AA22" s="15" t="s">
        <v>275</v>
      </c>
      <c r="AB22" s="15" t="str">
        <f t="shared" si="1"/>
        <v/>
      </c>
      <c r="AC22" s="16"/>
      <c r="AD22" s="15"/>
      <c r="AE22" s="15"/>
    </row>
    <row r="23" spans="1:31" x14ac:dyDescent="0.3">
      <c r="A23" s="15"/>
      <c r="B23" s="15"/>
      <c r="C23" s="16"/>
      <c r="D23" s="16"/>
      <c r="E23" s="15"/>
      <c r="F23" s="16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 t="str">
        <f t="shared" si="0"/>
        <v/>
      </c>
      <c r="AA23" s="15" t="s">
        <v>275</v>
      </c>
      <c r="AB23" s="15" t="str">
        <f t="shared" si="1"/>
        <v/>
      </c>
      <c r="AC23" s="16"/>
      <c r="AD23" s="15"/>
      <c r="AE23" s="15"/>
    </row>
    <row r="24" spans="1:31" x14ac:dyDescent="0.3">
      <c r="A24" s="15"/>
      <c r="B24" s="15"/>
      <c r="C24" s="16"/>
      <c r="D24" s="16"/>
      <c r="E24" s="15"/>
      <c r="F24" s="16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 t="str">
        <f t="shared" si="0"/>
        <v/>
      </c>
      <c r="AA24" s="15" t="s">
        <v>275</v>
      </c>
      <c r="AB24" s="15" t="str">
        <f t="shared" si="1"/>
        <v/>
      </c>
      <c r="AC24" s="16"/>
      <c r="AD24" s="15"/>
      <c r="AE24" s="15"/>
    </row>
    <row r="25" spans="1:31" x14ac:dyDescent="0.3">
      <c r="A25" s="15"/>
      <c r="B25" s="15"/>
      <c r="C25" s="16"/>
      <c r="D25" s="16"/>
      <c r="E25" s="15"/>
      <c r="F25" s="16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 t="str">
        <f t="shared" si="0"/>
        <v/>
      </c>
      <c r="AA25" s="15" t="s">
        <v>275</v>
      </c>
      <c r="AB25" s="15" t="str">
        <f t="shared" si="1"/>
        <v/>
      </c>
      <c r="AC25" s="16"/>
      <c r="AD25" s="15"/>
      <c r="AE25" s="15"/>
    </row>
    <row r="26" spans="1:31" x14ac:dyDescent="0.3">
      <c r="A26" s="15"/>
      <c r="B26" s="15"/>
      <c r="C26" s="16"/>
      <c r="D26" s="16"/>
      <c r="E26" s="15"/>
      <c r="F26" s="16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 t="str">
        <f t="shared" si="0"/>
        <v/>
      </c>
      <c r="AA26" s="15" t="s">
        <v>275</v>
      </c>
      <c r="AB26" s="15" t="str">
        <f t="shared" si="1"/>
        <v/>
      </c>
      <c r="AC26" s="16"/>
      <c r="AD26" s="15"/>
      <c r="AE26" s="15"/>
    </row>
    <row r="27" spans="1:31" x14ac:dyDescent="0.3">
      <c r="A27" s="15"/>
      <c r="B27" s="15"/>
      <c r="C27" s="16"/>
      <c r="D27" s="16"/>
      <c r="E27" s="15"/>
      <c r="F27" s="16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 t="str">
        <f t="shared" si="0"/>
        <v/>
      </c>
      <c r="AA27" s="15" t="s">
        <v>275</v>
      </c>
      <c r="AB27" s="15" t="str">
        <f t="shared" si="1"/>
        <v/>
      </c>
      <c r="AC27" s="16"/>
      <c r="AD27" s="15"/>
      <c r="AE27" s="15"/>
    </row>
    <row r="28" spans="1:31" x14ac:dyDescent="0.3">
      <c r="A28" s="15"/>
      <c r="B28" s="15"/>
      <c r="C28" s="16"/>
      <c r="D28" s="16"/>
      <c r="E28" s="15"/>
      <c r="F28" s="16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 t="str">
        <f t="shared" si="0"/>
        <v/>
      </c>
      <c r="AA28" s="15" t="s">
        <v>275</v>
      </c>
      <c r="AB28" s="15" t="str">
        <f t="shared" si="1"/>
        <v/>
      </c>
      <c r="AC28" s="16"/>
      <c r="AD28" s="15"/>
      <c r="AE28" s="15"/>
    </row>
    <row r="29" spans="1:31" x14ac:dyDescent="0.3">
      <c r="A29" s="15"/>
      <c r="B29" s="15"/>
      <c r="C29" s="16"/>
      <c r="D29" s="16"/>
      <c r="E29" s="15"/>
      <c r="F29" s="16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 t="str">
        <f t="shared" si="0"/>
        <v/>
      </c>
      <c r="AA29" s="15" t="s">
        <v>275</v>
      </c>
      <c r="AB29" s="15" t="str">
        <f t="shared" si="1"/>
        <v/>
      </c>
      <c r="AC29" s="16"/>
      <c r="AD29" s="15"/>
      <c r="AE29" s="15"/>
    </row>
    <row r="30" spans="1:31" x14ac:dyDescent="0.3">
      <c r="A30" s="15"/>
      <c r="B30" s="15"/>
      <c r="C30" s="16"/>
      <c r="D30" s="16"/>
      <c r="E30" s="15"/>
      <c r="F30" s="16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 t="str">
        <f t="shared" si="0"/>
        <v/>
      </c>
      <c r="AA30" s="15" t="s">
        <v>275</v>
      </c>
      <c r="AB30" s="15" t="str">
        <f t="shared" si="1"/>
        <v/>
      </c>
      <c r="AC30" s="16"/>
      <c r="AD30" s="15"/>
      <c r="AE30" s="15"/>
    </row>
    <row r="31" spans="1:31" x14ac:dyDescent="0.3">
      <c r="A31" s="15"/>
      <c r="B31" s="15"/>
      <c r="C31" s="16"/>
      <c r="D31" s="16"/>
      <c r="E31" s="15"/>
      <c r="F31" s="16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 t="str">
        <f t="shared" si="0"/>
        <v/>
      </c>
      <c r="AA31" s="15" t="s">
        <v>275</v>
      </c>
      <c r="AB31" s="15" t="str">
        <f t="shared" si="1"/>
        <v/>
      </c>
      <c r="AC31" s="16"/>
      <c r="AD31" s="15"/>
      <c r="AE31" s="15"/>
    </row>
    <row r="32" spans="1:31" x14ac:dyDescent="0.3">
      <c r="A32" s="15"/>
      <c r="B32" s="15"/>
      <c r="C32" s="16"/>
      <c r="D32" s="16"/>
      <c r="E32" s="15"/>
      <c r="F32" s="16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 t="str">
        <f t="shared" si="0"/>
        <v/>
      </c>
      <c r="AA32" s="15" t="s">
        <v>275</v>
      </c>
      <c r="AB32" s="15" t="str">
        <f t="shared" si="1"/>
        <v/>
      </c>
      <c r="AC32" s="16"/>
      <c r="AD32" s="15"/>
      <c r="AE32" s="15"/>
    </row>
    <row r="33" spans="1:31" x14ac:dyDescent="0.3">
      <c r="A33" s="15"/>
      <c r="B33" s="15"/>
      <c r="C33" s="16"/>
      <c r="D33" s="16"/>
      <c r="E33" s="15"/>
      <c r="F33" s="16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 t="str">
        <f t="shared" si="0"/>
        <v/>
      </c>
      <c r="AA33" s="15" t="s">
        <v>275</v>
      </c>
      <c r="AB33" s="15" t="str">
        <f t="shared" si="1"/>
        <v/>
      </c>
      <c r="AC33" s="16"/>
      <c r="AD33" s="15"/>
      <c r="AE33" s="15"/>
    </row>
    <row r="34" spans="1:31" x14ac:dyDescent="0.3">
      <c r="A34" s="15"/>
      <c r="B34" s="15"/>
      <c r="C34" s="16"/>
      <c r="D34" s="16"/>
      <c r="E34" s="15"/>
      <c r="F34" s="16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 t="str">
        <f t="shared" si="0"/>
        <v/>
      </c>
      <c r="AA34" s="15" t="s">
        <v>275</v>
      </c>
      <c r="AB34" s="15" t="str">
        <f t="shared" si="1"/>
        <v/>
      </c>
      <c r="AC34" s="16"/>
      <c r="AD34" s="15"/>
      <c r="AE34" s="15"/>
    </row>
    <row r="35" spans="1:31" x14ac:dyDescent="0.3">
      <c r="A35" s="15"/>
      <c r="B35" s="15"/>
      <c r="C35" s="16"/>
      <c r="D35" s="16"/>
      <c r="E35" s="15"/>
      <c r="F35" s="16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 t="str">
        <f t="shared" si="0"/>
        <v/>
      </c>
      <c r="AA35" s="15" t="s">
        <v>275</v>
      </c>
      <c r="AB35" s="15" t="str">
        <f t="shared" si="1"/>
        <v/>
      </c>
      <c r="AC35" s="16"/>
      <c r="AD35" s="15"/>
      <c r="AE35" s="15"/>
    </row>
    <row r="36" spans="1:31" x14ac:dyDescent="0.3">
      <c r="A36" s="15"/>
      <c r="B36" s="15"/>
      <c r="C36" s="16"/>
      <c r="D36" s="16"/>
      <c r="E36" s="15"/>
      <c r="F36" s="16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 t="str">
        <f t="shared" si="0"/>
        <v/>
      </c>
      <c r="AA36" s="15" t="s">
        <v>275</v>
      </c>
      <c r="AB36" s="15" t="str">
        <f t="shared" si="1"/>
        <v/>
      </c>
      <c r="AC36" s="16"/>
      <c r="AD36" s="15"/>
      <c r="AE36" s="15"/>
    </row>
    <row r="37" spans="1:31" x14ac:dyDescent="0.3">
      <c r="A37" s="15"/>
      <c r="B37" s="15"/>
      <c r="C37" s="16"/>
      <c r="D37" s="16"/>
      <c r="E37" s="15"/>
      <c r="F37" s="16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 t="str">
        <f t="shared" si="0"/>
        <v/>
      </c>
      <c r="AA37" s="15" t="s">
        <v>275</v>
      </c>
      <c r="AB37" s="15" t="str">
        <f t="shared" si="1"/>
        <v/>
      </c>
      <c r="AC37" s="16"/>
      <c r="AD37" s="15"/>
      <c r="AE37" s="15"/>
    </row>
    <row r="38" spans="1:31" x14ac:dyDescent="0.3">
      <c r="A38" s="15"/>
      <c r="B38" s="15"/>
      <c r="C38" s="16"/>
      <c r="D38" s="16"/>
      <c r="E38" s="15"/>
      <c r="F38" s="16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 t="str">
        <f t="shared" si="0"/>
        <v/>
      </c>
      <c r="AA38" s="15" t="s">
        <v>275</v>
      </c>
      <c r="AB38" s="15" t="str">
        <f t="shared" si="1"/>
        <v/>
      </c>
      <c r="AC38" s="16"/>
      <c r="AD38" s="15"/>
      <c r="AE38" s="15"/>
    </row>
    <row r="39" spans="1:31" x14ac:dyDescent="0.3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</row>
    <row r="40" spans="1:31" x14ac:dyDescent="0.3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</row>
    <row r="41" spans="1:31" x14ac:dyDescent="0.3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</row>
    <row r="42" spans="1:31" x14ac:dyDescent="0.3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</row>
    <row r="43" spans="1:31" x14ac:dyDescent="0.3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</row>
    <row r="44" spans="1:31" x14ac:dyDescent="0.3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</row>
    <row r="45" spans="1:31" x14ac:dyDescent="0.3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</row>
    <row r="46" spans="1:31" x14ac:dyDescent="0.3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</row>
    <row r="47" spans="1:31" x14ac:dyDescent="0.3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</row>
    <row r="48" spans="1:31" x14ac:dyDescent="0.3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</row>
    <row r="49" spans="1:31" x14ac:dyDescent="0.3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</row>
    <row r="50" spans="1:31" x14ac:dyDescent="0.3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</row>
    <row r="51" spans="1:31" x14ac:dyDescent="0.3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</row>
    <row r="52" spans="1:31" x14ac:dyDescent="0.3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</row>
    <row r="53" spans="1:31" x14ac:dyDescent="0.3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</row>
    <row r="54" spans="1:31" x14ac:dyDescent="0.3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</row>
    <row r="55" spans="1:31" x14ac:dyDescent="0.3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</row>
    <row r="56" spans="1:31" x14ac:dyDescent="0.3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</row>
    <row r="57" spans="1:31" x14ac:dyDescent="0.3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</row>
    <row r="58" spans="1:31" x14ac:dyDescent="0.3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</row>
    <row r="59" spans="1:31" x14ac:dyDescent="0.3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</row>
    <row r="60" spans="1:31" x14ac:dyDescent="0.3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</row>
    <row r="61" spans="1:31" x14ac:dyDescent="0.3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</row>
    <row r="62" spans="1:31" x14ac:dyDescent="0.3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</row>
    <row r="63" spans="1:31" x14ac:dyDescent="0.3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</row>
    <row r="64" spans="1:31" x14ac:dyDescent="0.3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</row>
    <row r="65" spans="1:31" x14ac:dyDescent="0.3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</row>
    <row r="66" spans="1:31" x14ac:dyDescent="0.3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</row>
    <row r="67" spans="1:31" x14ac:dyDescent="0.3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</row>
    <row r="68" spans="1:31" x14ac:dyDescent="0.3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</row>
    <row r="69" spans="1:31" x14ac:dyDescent="0.3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</row>
    <row r="70" spans="1:31" x14ac:dyDescent="0.3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</row>
    <row r="71" spans="1:31" x14ac:dyDescent="0.3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</row>
    <row r="72" spans="1:31" x14ac:dyDescent="0.3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</row>
    <row r="73" spans="1:31" x14ac:dyDescent="0.3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</row>
    <row r="74" spans="1:31" x14ac:dyDescent="0.3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</row>
    <row r="75" spans="1:31" x14ac:dyDescent="0.3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</row>
    <row r="76" spans="1:31" x14ac:dyDescent="0.3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</row>
    <row r="77" spans="1:31" x14ac:dyDescent="0.3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</row>
    <row r="78" spans="1:31" x14ac:dyDescent="0.3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</row>
    <row r="79" spans="1:31" x14ac:dyDescent="0.3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</row>
    <row r="80" spans="1:31" x14ac:dyDescent="0.3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</row>
    <row r="81" spans="1:31" x14ac:dyDescent="0.3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</row>
    <row r="82" spans="1:31" x14ac:dyDescent="0.3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</row>
    <row r="83" spans="1:31" x14ac:dyDescent="0.3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</row>
    <row r="84" spans="1:31" x14ac:dyDescent="0.3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</row>
    <row r="85" spans="1:31" x14ac:dyDescent="0.3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</row>
    <row r="86" spans="1:31" x14ac:dyDescent="0.3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</row>
    <row r="87" spans="1:31" x14ac:dyDescent="0.3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</row>
    <row r="88" spans="1:31" x14ac:dyDescent="0.3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</row>
    <row r="89" spans="1:31" x14ac:dyDescent="0.3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</row>
    <row r="90" spans="1:31" x14ac:dyDescent="0.3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</row>
    <row r="91" spans="1:31" x14ac:dyDescent="0.3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</row>
    <row r="92" spans="1:31" x14ac:dyDescent="0.3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</row>
    <row r="93" spans="1:31" x14ac:dyDescent="0.3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</row>
    <row r="94" spans="1:31" x14ac:dyDescent="0.3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</row>
    <row r="95" spans="1:31" x14ac:dyDescent="0.3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</row>
    <row r="96" spans="1:31" x14ac:dyDescent="0.3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</row>
    <row r="97" spans="1:31" x14ac:dyDescent="0.3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</row>
    <row r="98" spans="1:31" x14ac:dyDescent="0.3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</row>
    <row r="99" spans="1:31" x14ac:dyDescent="0.3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</row>
    <row r="100" spans="1:31" x14ac:dyDescent="0.3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</row>
    <row r="101" spans="1:31" x14ac:dyDescent="0.3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</row>
    <row r="102" spans="1:31" x14ac:dyDescent="0.3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</row>
    <row r="103" spans="1:31" x14ac:dyDescent="0.3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</row>
    <row r="104" spans="1:31" x14ac:dyDescent="0.3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</row>
    <row r="105" spans="1:31" x14ac:dyDescent="0.3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</row>
    <row r="106" spans="1:31" x14ac:dyDescent="0.3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</row>
    <row r="107" spans="1:31" x14ac:dyDescent="0.3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</row>
    <row r="108" spans="1:31" x14ac:dyDescent="0.3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</row>
    <row r="109" spans="1:31" x14ac:dyDescent="0.3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</row>
    <row r="110" spans="1:31" x14ac:dyDescent="0.3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</row>
    <row r="111" spans="1:31" x14ac:dyDescent="0.3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</row>
    <row r="112" spans="1:31" x14ac:dyDescent="0.3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</row>
    <row r="113" spans="1:31" x14ac:dyDescent="0.3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</row>
    <row r="114" spans="1:31" x14ac:dyDescent="0.3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</row>
    <row r="115" spans="1:31" x14ac:dyDescent="0.3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</row>
    <row r="116" spans="1:31" x14ac:dyDescent="0.3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</row>
    <row r="117" spans="1:31" x14ac:dyDescent="0.3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</row>
    <row r="118" spans="1:31" x14ac:dyDescent="0.3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</row>
    <row r="119" spans="1:31" x14ac:dyDescent="0.3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</row>
    <row r="120" spans="1:31" x14ac:dyDescent="0.3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</row>
    <row r="121" spans="1:31" x14ac:dyDescent="0.3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</row>
    <row r="122" spans="1:31" x14ac:dyDescent="0.3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</row>
    <row r="123" spans="1:31" x14ac:dyDescent="0.3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</row>
    <row r="124" spans="1:31" x14ac:dyDescent="0.3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</row>
    <row r="125" spans="1:31" x14ac:dyDescent="0.3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</row>
    <row r="126" spans="1:31" x14ac:dyDescent="0.3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</row>
    <row r="127" spans="1:31" x14ac:dyDescent="0.3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</row>
    <row r="128" spans="1:31" x14ac:dyDescent="0.3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</row>
    <row r="129" spans="1:31" x14ac:dyDescent="0.3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</row>
    <row r="130" spans="1:31" x14ac:dyDescent="0.3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</row>
    <row r="131" spans="1:31" x14ac:dyDescent="0.3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</row>
    <row r="132" spans="1:31" x14ac:dyDescent="0.3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</row>
    <row r="133" spans="1:31" x14ac:dyDescent="0.3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</row>
    <row r="134" spans="1:31" x14ac:dyDescent="0.3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</row>
    <row r="135" spans="1:31" x14ac:dyDescent="0.3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</row>
    <row r="136" spans="1:31" x14ac:dyDescent="0.3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</row>
    <row r="137" spans="1:31" x14ac:dyDescent="0.3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</row>
    <row r="138" spans="1:31" x14ac:dyDescent="0.3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</row>
    <row r="139" spans="1:31" x14ac:dyDescent="0.3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</row>
    <row r="140" spans="1:31" x14ac:dyDescent="0.3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</row>
    <row r="141" spans="1:31" x14ac:dyDescent="0.3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</row>
    <row r="142" spans="1:31" x14ac:dyDescent="0.3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</row>
    <row r="143" spans="1:31" x14ac:dyDescent="0.3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</row>
    <row r="144" spans="1:31" x14ac:dyDescent="0.3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</row>
    <row r="145" spans="1:31" x14ac:dyDescent="0.3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</row>
    <row r="146" spans="1:31" x14ac:dyDescent="0.3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</row>
    <row r="147" spans="1:31" x14ac:dyDescent="0.3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</row>
    <row r="148" spans="1:31" x14ac:dyDescent="0.3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</row>
    <row r="149" spans="1:31" x14ac:dyDescent="0.3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</row>
    <row r="150" spans="1:31" x14ac:dyDescent="0.3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</row>
    <row r="151" spans="1:31" x14ac:dyDescent="0.3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</row>
    <row r="152" spans="1:31" x14ac:dyDescent="0.3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</row>
    <row r="153" spans="1:31" x14ac:dyDescent="0.3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</row>
    <row r="154" spans="1:31" x14ac:dyDescent="0.3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</row>
    <row r="155" spans="1:31" x14ac:dyDescent="0.3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</row>
    <row r="156" spans="1:31" x14ac:dyDescent="0.3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</row>
    <row r="157" spans="1:31" x14ac:dyDescent="0.3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</row>
    <row r="158" spans="1:31" x14ac:dyDescent="0.3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</row>
    <row r="159" spans="1:31" x14ac:dyDescent="0.3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</row>
    <row r="160" spans="1:31" x14ac:dyDescent="0.3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</row>
    <row r="161" spans="1:31" x14ac:dyDescent="0.3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</row>
    <row r="162" spans="1:31" x14ac:dyDescent="0.3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</row>
    <row r="163" spans="1:31" x14ac:dyDescent="0.3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</row>
    <row r="164" spans="1:31" x14ac:dyDescent="0.3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</row>
    <row r="165" spans="1:31" x14ac:dyDescent="0.3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</row>
    <row r="166" spans="1:31" x14ac:dyDescent="0.3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</row>
    <row r="167" spans="1:31" x14ac:dyDescent="0.3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</row>
    <row r="168" spans="1:31" x14ac:dyDescent="0.3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</row>
    <row r="169" spans="1:31" x14ac:dyDescent="0.3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</row>
    <row r="170" spans="1:31" x14ac:dyDescent="0.3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</row>
    <row r="171" spans="1:31" x14ac:dyDescent="0.3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</row>
    <row r="172" spans="1:31" x14ac:dyDescent="0.3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</row>
    <row r="173" spans="1:31" x14ac:dyDescent="0.3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</row>
    <row r="174" spans="1:31" x14ac:dyDescent="0.3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</row>
    <row r="175" spans="1:31" x14ac:dyDescent="0.3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</row>
    <row r="176" spans="1:31" x14ac:dyDescent="0.3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</row>
    <row r="177" spans="1:31" x14ac:dyDescent="0.3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</row>
    <row r="178" spans="1:31" x14ac:dyDescent="0.3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</row>
    <row r="179" spans="1:31" x14ac:dyDescent="0.3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</row>
    <row r="180" spans="1:31" x14ac:dyDescent="0.3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</row>
    <row r="181" spans="1:31" x14ac:dyDescent="0.3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</row>
    <row r="182" spans="1:31" x14ac:dyDescent="0.3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</row>
    <row r="183" spans="1:31" x14ac:dyDescent="0.3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</row>
    <row r="184" spans="1:31" x14ac:dyDescent="0.3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</row>
    <row r="185" spans="1:31" x14ac:dyDescent="0.3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</row>
    <row r="186" spans="1:31" x14ac:dyDescent="0.3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</row>
    <row r="187" spans="1:31" x14ac:dyDescent="0.3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</row>
    <row r="188" spans="1:31" x14ac:dyDescent="0.3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</row>
    <row r="189" spans="1:31" x14ac:dyDescent="0.3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</row>
    <row r="190" spans="1:31" x14ac:dyDescent="0.3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</row>
    <row r="191" spans="1:31" x14ac:dyDescent="0.3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</row>
    <row r="192" spans="1:31" x14ac:dyDescent="0.3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</row>
    <row r="193" spans="1:31" x14ac:dyDescent="0.3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</row>
    <row r="194" spans="1:31" x14ac:dyDescent="0.3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</row>
    <row r="195" spans="1:31" x14ac:dyDescent="0.3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</row>
    <row r="196" spans="1:31" x14ac:dyDescent="0.3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</row>
    <row r="197" spans="1:31" x14ac:dyDescent="0.3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</row>
    <row r="198" spans="1:31" x14ac:dyDescent="0.3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</row>
    <row r="199" spans="1:31" x14ac:dyDescent="0.3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</row>
    <row r="200" spans="1:31" x14ac:dyDescent="0.3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</row>
  </sheetData>
  <conditionalFormatting sqref="M10:Y38">
    <cfRule type="expression" dxfId="33" priority="5">
      <formula>AND(M10&lt;&gt;"",OR(AND($I10="Greater Than or Equal To",M10&gt;=$J10),AND($I10="Greater Than",M10&gt;$J10),AND($I10="Less Than or Equal To",M10&lt;=$J10),AND($I10="Less Than",M10&lt;$J10),AND($I10="Equal To",M10=$J10),AND($I10="Between",M10&gt;=$J10,M10&lt;=$K10),AND($I10="Yes / No",UPPER(M10)="YES"),AND($I10="Completed / Not Completed",UPPER(M10)="COMPLETED")))</formula>
    </cfRule>
    <cfRule type="expression" dxfId="32" priority="6">
      <formula>AND(M10&lt;&gt;"",OR(AND($I10="Greater Than or Equal To",M10&lt;$J10),AND($I10="Greater Than",M10&lt;=$J10),AND($I10="Less Than or Equal To",M10&gt;$J10),AND($I10="Less Than",M10&gt;=$J10),AND($I10="Equal To",M10&lt;&gt;$J10),AND($I10="Between",OR(M10&lt;$J10,M10&gt;$K10)),AND($I10="Yes / No",UPPER(M10)&lt;&gt;"YES",UPPER(M10)&lt;&gt;""),AND($I10="Completed / Not Completed",UPPER(M10)&lt;&gt;"COMPLETED",UPPER(M10)&lt;&gt;"")))</formula>
    </cfRule>
  </conditionalFormatting>
  <conditionalFormatting sqref="AA10:AA38">
    <cfRule type="cellIs" dxfId="31" priority="2" operator="equal">
      <formula>"Green"</formula>
    </cfRule>
    <cfRule type="cellIs" dxfId="30" priority="3" operator="equal">
      <formula>"Red"</formula>
    </cfRule>
    <cfRule type="cellIs" dxfId="29" priority="4" operator="equal">
      <formula>"Missing"</formula>
    </cfRule>
  </conditionalFormatting>
  <conditionalFormatting sqref="AD10:AD38">
    <cfRule type="cellIs" dxfId="28" priority="31" operator="equal">
      <formula>"Yes"</formula>
    </cfRule>
  </conditionalFormatting>
  <dataValidations count="6">
    <dataValidation type="list" allowBlank="1" errorTitle="Invalid entry" error="Pick a value from the list" sqref="B10:B38" xr:uid="{00000000-0002-0000-0100-000000000000}">
      <formula1>ScorecardCategories</formula1>
      <formula2>0</formula2>
    </dataValidation>
    <dataValidation type="list" allowBlank="1" errorTitle="Invalid entry" error="Pick a value from the list" sqref="E10:E38" xr:uid="{00000000-0002-0000-0100-000001000000}">
      <formula1>OwnerList</formula1>
      <formula2>0</formula2>
    </dataValidation>
    <dataValidation type="list" allowBlank="1" errorTitle="Invalid entry" error="Pick a value from the list" sqref="G10:G38" xr:uid="{00000000-0002-0000-0100-000002000000}">
      <formula1>ReportingFrequency</formula1>
      <formula2>0</formula2>
    </dataValidation>
    <dataValidation type="list" allowBlank="1" sqref="H10:H38" xr:uid="{00000000-0002-0000-0100-000003000000}">
      <formula1>"Leading,Lagging"</formula1>
      <formula2>0</formula2>
    </dataValidation>
    <dataValidation type="list" allowBlank="1" errorTitle="Invalid entry" error="Pick a value from the list" sqref="I10:I38" xr:uid="{00000000-0002-0000-0100-000004000000}">
      <formula1>TargetTypes</formula1>
      <formula2>0</formula2>
    </dataValidation>
    <dataValidation type="list" allowBlank="1" errorTitle="Invalid entry" error="Pick a value from the list" sqref="AD10:AE38" xr:uid="{00000000-0002-0000-0100-000005000000}">
      <formula1>YesNo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2"/>
  <sheetViews>
    <sheetView zoomScaleNormal="100" workbookViewId="0">
      <pane xSplit="3" ySplit="2" topLeftCell="H3" activePane="bottomRight" state="frozen"/>
      <selection pane="topRight" activeCell="D1" sqref="D1"/>
      <selection pane="bottomLeft" activeCell="A5" sqref="A5"/>
      <selection pane="bottomRight"/>
    </sheetView>
  </sheetViews>
  <sheetFormatPr defaultColWidth="8.6640625" defaultRowHeight="14.4" x14ac:dyDescent="0.3"/>
  <cols>
    <col min="1" max="1" width="10.33203125" customWidth="1"/>
    <col min="2" max="2" width="11" customWidth="1"/>
    <col min="3" max="3" width="36" customWidth="1"/>
    <col min="4" max="5" width="18" customWidth="1"/>
    <col min="6" max="6" width="16" customWidth="1"/>
    <col min="7" max="7" width="36" customWidth="1"/>
    <col min="8" max="8" width="12.44140625" customWidth="1"/>
    <col min="9" max="10" width="12" customWidth="1"/>
    <col min="11" max="11" width="14" customWidth="1"/>
    <col min="12" max="12" width="28" customWidth="1"/>
    <col min="13" max="13" width="22" customWidth="1"/>
    <col min="14" max="14" width="14.109375" customWidth="1"/>
    <col min="15" max="15" width="18.5546875" customWidth="1"/>
    <col min="16" max="16" width="24" customWidth="1"/>
  </cols>
  <sheetData>
    <row r="1" spans="1:16" ht="15.6" x14ac:dyDescent="0.3">
      <c r="A1" s="45" t="s">
        <v>110</v>
      </c>
      <c r="B1" s="45"/>
      <c r="C1" s="45"/>
      <c r="D1" s="45"/>
      <c r="E1" s="45"/>
      <c r="F1" s="45"/>
    </row>
    <row r="2" spans="1:16" ht="27.75" customHeight="1" x14ac:dyDescent="0.3">
      <c r="A2" s="19" t="s">
        <v>111</v>
      </c>
      <c r="B2" s="14" t="s">
        <v>3</v>
      </c>
      <c r="C2" s="14" t="s">
        <v>112</v>
      </c>
      <c r="D2" s="14" t="s">
        <v>64</v>
      </c>
      <c r="E2" s="14" t="s">
        <v>47</v>
      </c>
      <c r="F2" s="14" t="s">
        <v>113</v>
      </c>
      <c r="G2" s="14" t="s">
        <v>114</v>
      </c>
      <c r="H2" s="14" t="s">
        <v>115</v>
      </c>
      <c r="I2" s="14" t="s">
        <v>116</v>
      </c>
      <c r="J2" s="14" t="s">
        <v>34</v>
      </c>
      <c r="K2" s="14" t="s">
        <v>117</v>
      </c>
      <c r="L2" s="14" t="s">
        <v>118</v>
      </c>
      <c r="M2" s="14" t="s">
        <v>119</v>
      </c>
      <c r="N2" s="14" t="s">
        <v>88</v>
      </c>
      <c r="O2" s="14" t="s">
        <v>120</v>
      </c>
      <c r="P2" s="20" t="s">
        <v>35</v>
      </c>
    </row>
    <row r="3" spans="1:16" ht="26.4" x14ac:dyDescent="0.3">
      <c r="A3" s="46" t="s">
        <v>121</v>
      </c>
      <c r="B3" s="15" t="s">
        <v>122</v>
      </c>
      <c r="C3" s="16" t="s">
        <v>123</v>
      </c>
      <c r="D3" s="15" t="s">
        <v>94</v>
      </c>
      <c r="E3" s="15" t="s">
        <v>124</v>
      </c>
      <c r="F3" s="15" t="s">
        <v>125</v>
      </c>
      <c r="G3" s="16" t="s">
        <v>126</v>
      </c>
      <c r="H3" s="17">
        <v>46113</v>
      </c>
      <c r="I3" s="17">
        <v>46203</v>
      </c>
      <c r="J3" s="15" t="s">
        <v>19</v>
      </c>
      <c r="K3" s="15" t="s">
        <v>127</v>
      </c>
      <c r="L3" s="16" t="s">
        <v>128</v>
      </c>
      <c r="M3" s="16"/>
      <c r="N3" s="15" t="s">
        <v>129</v>
      </c>
      <c r="O3" s="17"/>
      <c r="P3" s="47"/>
    </row>
    <row r="4" spans="1:16" ht="26.4" x14ac:dyDescent="0.3">
      <c r="A4" s="48" t="s">
        <v>130</v>
      </c>
      <c r="B4" s="38" t="s">
        <v>122</v>
      </c>
      <c r="C4" s="49" t="s">
        <v>131</v>
      </c>
      <c r="D4" s="38" t="s">
        <v>94</v>
      </c>
      <c r="E4" s="38" t="s">
        <v>124</v>
      </c>
      <c r="F4" s="38" t="s">
        <v>132</v>
      </c>
      <c r="G4" s="49" t="s">
        <v>133</v>
      </c>
      <c r="H4" s="50">
        <v>46113</v>
      </c>
      <c r="I4" s="50">
        <v>46203</v>
      </c>
      <c r="J4" s="38" t="s">
        <v>19</v>
      </c>
      <c r="K4" s="38" t="s">
        <v>134</v>
      </c>
      <c r="L4" s="49" t="s">
        <v>135</v>
      </c>
      <c r="M4" s="49"/>
      <c r="N4" s="38" t="s">
        <v>129</v>
      </c>
      <c r="O4" s="50"/>
      <c r="P4" s="51"/>
    </row>
    <row r="5" spans="1:16" x14ac:dyDescent="0.3">
      <c r="A5" s="7"/>
      <c r="B5" s="7"/>
      <c r="C5" s="11"/>
      <c r="D5" s="7"/>
      <c r="E5" s="7"/>
      <c r="F5" s="7"/>
      <c r="G5" s="11"/>
      <c r="H5" s="9"/>
      <c r="I5" s="9"/>
      <c r="J5" s="7"/>
      <c r="K5" s="7"/>
      <c r="L5" s="11"/>
      <c r="M5" s="11"/>
      <c r="N5" s="7"/>
      <c r="O5" s="9"/>
      <c r="P5" s="11"/>
    </row>
    <row r="6" spans="1:16" x14ac:dyDescent="0.3">
      <c r="A6" s="7"/>
      <c r="B6" s="7"/>
      <c r="C6" s="11"/>
      <c r="D6" s="7"/>
      <c r="E6" s="7"/>
      <c r="F6" s="7"/>
      <c r="G6" s="11"/>
      <c r="H6" s="9"/>
      <c r="I6" s="9"/>
      <c r="J6" s="7"/>
      <c r="K6" s="7"/>
      <c r="L6" s="11"/>
      <c r="M6" s="11"/>
      <c r="N6" s="7"/>
      <c r="O6" s="9"/>
      <c r="P6" s="11"/>
    </row>
    <row r="7" spans="1:16" x14ac:dyDescent="0.3">
      <c r="A7" s="7"/>
      <c r="B7" s="7"/>
      <c r="C7" s="11"/>
      <c r="D7" s="7"/>
      <c r="E7" s="7"/>
      <c r="F7" s="7"/>
      <c r="G7" s="11"/>
      <c r="H7" s="9"/>
      <c r="I7" s="9"/>
      <c r="J7" s="7"/>
      <c r="K7" s="7"/>
      <c r="L7" s="11"/>
      <c r="M7" s="11"/>
      <c r="N7" s="7"/>
      <c r="O7" s="9"/>
      <c r="P7" s="11"/>
    </row>
    <row r="8" spans="1:16" x14ac:dyDescent="0.3">
      <c r="A8" s="7"/>
      <c r="B8" s="7"/>
      <c r="C8" s="11"/>
      <c r="D8" s="7"/>
      <c r="E8" s="7"/>
      <c r="F8" s="7"/>
      <c r="G8" s="11"/>
      <c r="H8" s="9"/>
      <c r="I8" s="9"/>
      <c r="J8" s="7"/>
      <c r="K8" s="7"/>
      <c r="L8" s="11"/>
      <c r="M8" s="11"/>
      <c r="N8" s="7"/>
      <c r="O8" s="9"/>
      <c r="P8" s="11"/>
    </row>
    <row r="9" spans="1:16" x14ac:dyDescent="0.3">
      <c r="A9" s="7"/>
      <c r="B9" s="7"/>
      <c r="C9" s="11"/>
      <c r="D9" s="7"/>
      <c r="E9" s="7"/>
      <c r="F9" s="7"/>
      <c r="G9" s="11"/>
      <c r="H9" s="9"/>
      <c r="I9" s="9"/>
      <c r="J9" s="7"/>
      <c r="K9" s="7"/>
      <c r="L9" s="11"/>
      <c r="M9" s="11"/>
      <c r="N9" s="7"/>
      <c r="O9" s="9"/>
      <c r="P9" s="11"/>
    </row>
    <row r="10" spans="1:16" x14ac:dyDescent="0.3">
      <c r="A10" s="7"/>
      <c r="B10" s="7"/>
      <c r="C10" s="11"/>
      <c r="D10" s="7"/>
      <c r="E10" s="7"/>
      <c r="F10" s="7"/>
      <c r="G10" s="11"/>
      <c r="H10" s="9"/>
      <c r="I10" s="9"/>
      <c r="J10" s="7"/>
      <c r="K10" s="7"/>
      <c r="L10" s="11"/>
      <c r="M10" s="11"/>
      <c r="N10" s="7"/>
      <c r="O10" s="9"/>
      <c r="P10" s="11"/>
    </row>
    <row r="11" spans="1:16" x14ac:dyDescent="0.3">
      <c r="A11" s="7"/>
      <c r="B11" s="7"/>
      <c r="C11" s="11"/>
      <c r="D11" s="7"/>
      <c r="E11" s="7"/>
      <c r="F11" s="7"/>
      <c r="G11" s="11"/>
      <c r="H11" s="9"/>
      <c r="I11" s="9"/>
      <c r="J11" s="7"/>
      <c r="K11" s="7"/>
      <c r="L11" s="11"/>
      <c r="M11" s="11"/>
      <c r="N11" s="7"/>
      <c r="O11" s="9"/>
      <c r="P11" s="11"/>
    </row>
    <row r="12" spans="1:16" x14ac:dyDescent="0.3">
      <c r="A12" s="7"/>
      <c r="B12" s="7"/>
      <c r="C12" s="11"/>
      <c r="D12" s="7"/>
      <c r="E12" s="7"/>
      <c r="F12" s="7"/>
      <c r="G12" s="11"/>
      <c r="H12" s="9"/>
      <c r="I12" s="9"/>
      <c r="J12" s="7"/>
      <c r="K12" s="7"/>
      <c r="L12" s="11"/>
      <c r="M12" s="11"/>
      <c r="N12" s="7"/>
      <c r="O12" s="9"/>
      <c r="P12" s="11"/>
    </row>
    <row r="13" spans="1:16" x14ac:dyDescent="0.3">
      <c r="A13" s="7"/>
      <c r="B13" s="7"/>
      <c r="C13" s="11"/>
      <c r="D13" s="7"/>
      <c r="E13" s="7"/>
      <c r="F13" s="7"/>
      <c r="G13" s="11"/>
      <c r="H13" s="9"/>
      <c r="I13" s="9"/>
      <c r="J13" s="7"/>
      <c r="K13" s="7"/>
      <c r="L13" s="11"/>
      <c r="M13" s="11"/>
      <c r="N13" s="7"/>
      <c r="O13" s="9"/>
      <c r="P13" s="11"/>
    </row>
    <row r="14" spans="1:16" x14ac:dyDescent="0.3">
      <c r="A14" s="7"/>
      <c r="B14" s="7"/>
      <c r="C14" s="11"/>
      <c r="D14" s="7"/>
      <c r="E14" s="7"/>
      <c r="F14" s="7"/>
      <c r="G14" s="11"/>
      <c r="H14" s="9"/>
      <c r="I14" s="9"/>
      <c r="J14" s="7"/>
      <c r="K14" s="7"/>
      <c r="L14" s="11"/>
      <c r="M14" s="11"/>
      <c r="N14" s="7"/>
      <c r="O14" s="9"/>
      <c r="P14" s="11"/>
    </row>
    <row r="15" spans="1:16" x14ac:dyDescent="0.3">
      <c r="A15" s="7"/>
      <c r="B15" s="7"/>
      <c r="C15" s="11"/>
      <c r="D15" s="7"/>
      <c r="E15" s="7"/>
      <c r="F15" s="7"/>
      <c r="G15" s="11"/>
      <c r="H15" s="9"/>
      <c r="I15" s="9"/>
      <c r="J15" s="7"/>
      <c r="K15" s="7"/>
      <c r="L15" s="11"/>
      <c r="M15" s="11"/>
      <c r="N15" s="7"/>
      <c r="O15" s="9"/>
      <c r="P15" s="11"/>
    </row>
    <row r="16" spans="1:16" x14ac:dyDescent="0.3">
      <c r="A16" s="7"/>
      <c r="B16" s="7"/>
      <c r="C16" s="11"/>
      <c r="D16" s="7"/>
      <c r="E16" s="7"/>
      <c r="F16" s="7"/>
      <c r="G16" s="11"/>
      <c r="H16" s="9"/>
      <c r="I16" s="9"/>
      <c r="J16" s="7"/>
      <c r="K16" s="7"/>
      <c r="L16" s="11"/>
      <c r="M16" s="11"/>
      <c r="N16" s="7"/>
      <c r="O16" s="9"/>
      <c r="P16" s="11"/>
    </row>
    <row r="17" spans="1:16" x14ac:dyDescent="0.3">
      <c r="A17" s="7"/>
      <c r="B17" s="7"/>
      <c r="C17" s="11"/>
      <c r="D17" s="7"/>
      <c r="E17" s="7"/>
      <c r="F17" s="7"/>
      <c r="G17" s="11"/>
      <c r="H17" s="9"/>
      <c r="I17" s="9"/>
      <c r="J17" s="7"/>
      <c r="K17" s="7"/>
      <c r="L17" s="11"/>
      <c r="M17" s="11"/>
      <c r="N17" s="7"/>
      <c r="O17" s="9"/>
      <c r="P17" s="11"/>
    </row>
    <row r="18" spans="1:16" x14ac:dyDescent="0.3">
      <c r="A18" s="7"/>
      <c r="B18" s="7"/>
      <c r="C18" s="11"/>
      <c r="D18" s="7"/>
      <c r="E18" s="7"/>
      <c r="F18" s="7"/>
      <c r="G18" s="11"/>
      <c r="H18" s="9"/>
      <c r="I18" s="9"/>
      <c r="J18" s="7"/>
      <c r="K18" s="7"/>
      <c r="L18" s="11"/>
      <c r="M18" s="11"/>
      <c r="N18" s="7"/>
      <c r="O18" s="9"/>
      <c r="P18" s="11"/>
    </row>
    <row r="19" spans="1:16" x14ac:dyDescent="0.3">
      <c r="A19" s="7"/>
      <c r="B19" s="7"/>
      <c r="C19" s="11"/>
      <c r="D19" s="7"/>
      <c r="E19" s="7"/>
      <c r="F19" s="7"/>
      <c r="G19" s="11"/>
      <c r="H19" s="9"/>
      <c r="I19" s="9"/>
      <c r="J19" s="7"/>
      <c r="K19" s="7"/>
      <c r="L19" s="11"/>
      <c r="M19" s="11"/>
      <c r="N19" s="7"/>
      <c r="O19" s="9"/>
      <c r="P19" s="11"/>
    </row>
    <row r="20" spans="1:16" x14ac:dyDescent="0.3">
      <c r="A20" s="7"/>
      <c r="B20" s="7"/>
      <c r="C20" s="11"/>
      <c r="D20" s="7"/>
      <c r="E20" s="7"/>
      <c r="F20" s="7"/>
      <c r="G20" s="11"/>
      <c r="H20" s="9"/>
      <c r="I20" s="9"/>
      <c r="J20" s="7"/>
      <c r="K20" s="7"/>
      <c r="L20" s="11"/>
      <c r="M20" s="11"/>
      <c r="N20" s="7"/>
      <c r="O20" s="9"/>
      <c r="P20" s="11"/>
    </row>
    <row r="21" spans="1:16" x14ac:dyDescent="0.3">
      <c r="A21" s="7"/>
      <c r="B21" s="7"/>
      <c r="C21" s="11"/>
      <c r="D21" s="7"/>
      <c r="E21" s="7"/>
      <c r="F21" s="7"/>
      <c r="G21" s="11"/>
      <c r="H21" s="9"/>
      <c r="I21" s="9"/>
      <c r="J21" s="7"/>
      <c r="K21" s="7"/>
      <c r="L21" s="11"/>
      <c r="M21" s="11"/>
      <c r="N21" s="7"/>
      <c r="O21" s="9"/>
      <c r="P21" s="11"/>
    </row>
    <row r="22" spans="1:16" x14ac:dyDescent="0.3">
      <c r="A22" s="7"/>
      <c r="B22" s="7"/>
      <c r="C22" s="11"/>
      <c r="D22" s="7"/>
      <c r="E22" s="7"/>
      <c r="F22" s="7"/>
      <c r="G22" s="11"/>
      <c r="H22" s="9"/>
      <c r="I22" s="9"/>
      <c r="J22" s="7"/>
      <c r="K22" s="7"/>
      <c r="L22" s="11"/>
      <c r="M22" s="11"/>
      <c r="N22" s="7"/>
      <c r="O22" s="9"/>
      <c r="P22" s="11"/>
    </row>
    <row r="23" spans="1:16" x14ac:dyDescent="0.3">
      <c r="A23" s="7"/>
      <c r="B23" s="7"/>
      <c r="C23" s="11"/>
      <c r="D23" s="7"/>
      <c r="E23" s="7"/>
      <c r="F23" s="7"/>
      <c r="G23" s="11"/>
      <c r="H23" s="9"/>
      <c r="I23" s="9"/>
      <c r="J23" s="7"/>
      <c r="K23" s="7"/>
      <c r="L23" s="11"/>
      <c r="M23" s="11"/>
      <c r="N23" s="7"/>
      <c r="O23" s="9"/>
      <c r="P23" s="11"/>
    </row>
    <row r="24" spans="1:16" x14ac:dyDescent="0.3">
      <c r="A24" s="7"/>
      <c r="B24" s="7"/>
      <c r="C24" s="11"/>
      <c r="D24" s="7"/>
      <c r="E24" s="7"/>
      <c r="F24" s="7"/>
      <c r="G24" s="11"/>
      <c r="H24" s="9"/>
      <c r="I24" s="9"/>
      <c r="J24" s="7"/>
      <c r="K24" s="7"/>
      <c r="L24" s="11"/>
      <c r="M24" s="11"/>
      <c r="N24" s="7"/>
      <c r="O24" s="9"/>
      <c r="P24" s="11"/>
    </row>
    <row r="25" spans="1:16" x14ac:dyDescent="0.3">
      <c r="A25" s="7"/>
      <c r="B25" s="7"/>
      <c r="C25" s="11"/>
      <c r="D25" s="7"/>
      <c r="E25" s="7"/>
      <c r="F25" s="7"/>
      <c r="G25" s="11"/>
      <c r="H25" s="9"/>
      <c r="I25" s="9"/>
      <c r="J25" s="7"/>
      <c r="K25" s="7"/>
      <c r="L25" s="11"/>
      <c r="M25" s="11"/>
      <c r="N25" s="7"/>
      <c r="O25" s="9"/>
      <c r="P25" s="11"/>
    </row>
    <row r="26" spans="1:16" x14ac:dyDescent="0.3">
      <c r="A26" s="7"/>
      <c r="B26" s="7"/>
      <c r="C26" s="11"/>
      <c r="D26" s="7"/>
      <c r="E26" s="7"/>
      <c r="F26" s="7"/>
      <c r="G26" s="11"/>
      <c r="H26" s="9"/>
      <c r="I26" s="9"/>
      <c r="J26" s="7"/>
      <c r="K26" s="7"/>
      <c r="L26" s="11"/>
      <c r="M26" s="11"/>
      <c r="N26" s="7"/>
      <c r="O26" s="9"/>
      <c r="P26" s="11"/>
    </row>
    <row r="27" spans="1:16" x14ac:dyDescent="0.3">
      <c r="A27" s="7"/>
      <c r="B27" s="7"/>
      <c r="C27" s="11"/>
      <c r="D27" s="7"/>
      <c r="E27" s="7"/>
      <c r="F27" s="7"/>
      <c r="G27" s="11"/>
      <c r="H27" s="9"/>
      <c r="I27" s="9"/>
      <c r="J27" s="7"/>
      <c r="K27" s="7"/>
      <c r="L27" s="11"/>
      <c r="M27" s="11"/>
      <c r="N27" s="7"/>
      <c r="O27" s="9"/>
      <c r="P27" s="11"/>
    </row>
    <row r="28" spans="1:16" x14ac:dyDescent="0.3">
      <c r="A28" s="7"/>
      <c r="B28" s="7"/>
      <c r="C28" s="11"/>
      <c r="D28" s="7"/>
      <c r="E28" s="7"/>
      <c r="F28" s="7"/>
      <c r="G28" s="11"/>
      <c r="H28" s="9"/>
      <c r="I28" s="9"/>
      <c r="J28" s="7"/>
      <c r="K28" s="7"/>
      <c r="L28" s="11"/>
      <c r="M28" s="11"/>
      <c r="N28" s="7"/>
      <c r="O28" s="9"/>
      <c r="P28" s="11"/>
    </row>
    <row r="29" spans="1:16" x14ac:dyDescent="0.3">
      <c r="A29" s="7"/>
      <c r="B29" s="7"/>
      <c r="C29" s="11"/>
      <c r="D29" s="7"/>
      <c r="E29" s="7"/>
      <c r="F29" s="7"/>
      <c r="G29" s="11"/>
      <c r="H29" s="9"/>
      <c r="I29" s="9"/>
      <c r="J29" s="7"/>
      <c r="K29" s="7"/>
      <c r="L29" s="11"/>
      <c r="M29" s="11"/>
      <c r="N29" s="7"/>
      <c r="O29" s="9"/>
      <c r="P29" s="11"/>
    </row>
    <row r="30" spans="1:16" x14ac:dyDescent="0.3">
      <c r="A30" s="7"/>
      <c r="B30" s="7"/>
      <c r="C30" s="11"/>
      <c r="D30" s="7"/>
      <c r="E30" s="7"/>
      <c r="F30" s="7"/>
      <c r="G30" s="11"/>
      <c r="H30" s="9"/>
      <c r="I30" s="9"/>
      <c r="J30" s="7"/>
      <c r="K30" s="7"/>
      <c r="L30" s="11"/>
      <c r="M30" s="11"/>
      <c r="N30" s="7"/>
      <c r="O30" s="9"/>
      <c r="P30" s="11"/>
    </row>
    <row r="31" spans="1:16" x14ac:dyDescent="0.3">
      <c r="A31" s="7"/>
      <c r="B31" s="7"/>
      <c r="C31" s="11"/>
      <c r="D31" s="7"/>
      <c r="E31" s="7"/>
      <c r="F31" s="7"/>
      <c r="G31" s="11"/>
      <c r="H31" s="9"/>
      <c r="I31" s="9"/>
      <c r="J31" s="7"/>
      <c r="K31" s="7"/>
      <c r="L31" s="11"/>
      <c r="M31" s="11"/>
      <c r="N31" s="7"/>
      <c r="O31" s="9"/>
      <c r="P31" s="11"/>
    </row>
    <row r="32" spans="1:16" x14ac:dyDescent="0.3">
      <c r="A32" s="7"/>
      <c r="B32" s="7"/>
      <c r="C32" s="11"/>
      <c r="D32" s="7"/>
      <c r="E32" s="7"/>
      <c r="F32" s="7"/>
      <c r="G32" s="11"/>
      <c r="H32" s="9"/>
      <c r="I32" s="9"/>
      <c r="J32" s="7"/>
      <c r="K32" s="7"/>
      <c r="L32" s="11"/>
      <c r="M32" s="11"/>
      <c r="N32" s="7"/>
      <c r="O32" s="9"/>
      <c r="P32" s="11"/>
    </row>
  </sheetData>
  <conditionalFormatting sqref="I3:I32">
    <cfRule type="expression" dxfId="27" priority="7">
      <formula>AND($I3&lt;&gt;"",$I3-TODAY()&lt;=14,$I3-TODAY()&gt;=0,$J3&lt;&gt;"Done")</formula>
    </cfRule>
  </conditionalFormatting>
  <conditionalFormatting sqref="J3:J32">
    <cfRule type="cellIs" dxfId="26" priority="2" operator="equal">
      <formula>"On Track"</formula>
    </cfRule>
    <cfRule type="cellIs" dxfId="25" priority="3" operator="equal">
      <formula>"Off Track"</formula>
    </cfRule>
    <cfRule type="cellIs" dxfId="24" priority="4" operator="equal">
      <formula>"Done"</formula>
    </cfRule>
    <cfRule type="cellIs" dxfId="23" priority="5" operator="equal">
      <formula>"Dropped"</formula>
    </cfRule>
  </conditionalFormatting>
  <conditionalFormatting sqref="N3:N32">
    <cfRule type="cellIs" dxfId="22" priority="6" operator="equal">
      <formula>"Yes"</formula>
    </cfRule>
  </conditionalFormatting>
  <dataValidations count="7">
    <dataValidation type="list" allowBlank="1" errorTitle="Invalid entry" error="Pick a value from the list" sqref="B3:B32" xr:uid="{00000000-0002-0000-0200-000000000000}">
      <formula1>QuarterList</formula1>
      <formula2>0</formula2>
    </dataValidation>
    <dataValidation type="list" allowBlank="1" errorTitle="Invalid entry" error="Pick a value from the list" sqref="D3:D32" xr:uid="{00000000-0002-0000-0200-000001000000}">
      <formula1>OwnerList</formula1>
      <formula2>0</formula2>
    </dataValidation>
    <dataValidation type="list" allowBlank="1" errorTitle="Invalid entry" error="Pick a value from the list" sqref="E3:E32" xr:uid="{00000000-0002-0000-0200-000002000000}">
      <formula1>RockTypes</formula1>
      <formula2>0</formula2>
    </dataValidation>
    <dataValidation type="list" allowBlank="1" errorTitle="Invalid entry" error="Pick a value from the list" sqref="F3:F32" xr:uid="{00000000-0002-0000-0200-000003000000}">
      <formula1>DepartmentList</formula1>
      <formula2>0</formula2>
    </dataValidation>
    <dataValidation type="list" allowBlank="1" errorTitle="Invalid entry" error="Pick a value from the list" sqref="J3:J32" xr:uid="{00000000-0002-0000-0200-000004000000}">
      <formula1>RockStatuses</formula1>
      <formula2>0</formula2>
    </dataValidation>
    <dataValidation type="list" allowBlank="1" errorTitle="Invalid entry" error="Pick a value from the list" sqref="K3:K32" xr:uid="{00000000-0002-0000-0200-000005000000}">
      <formula1>ConfidenceLevels</formula1>
      <formula2>0</formula2>
    </dataValidation>
    <dataValidation type="list" allowBlank="1" errorTitle="Invalid entry" error="Pick a value from the list" sqref="N3:N32" xr:uid="{00000000-0002-0000-0200-000006000000}">
      <formula1>YesNo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0"/>
  <sheetViews>
    <sheetView zoomScaleNormal="100" workbookViewId="0">
      <pane xSplit="3" ySplit="2" topLeftCell="F177" activePane="bottomRight" state="frozen"/>
      <selection pane="topRight" activeCell="D1" sqref="D1"/>
      <selection pane="bottomLeft" activeCell="A5" sqref="A5"/>
      <selection pane="bottomRight"/>
    </sheetView>
  </sheetViews>
  <sheetFormatPr defaultColWidth="8.6640625" defaultRowHeight="14.4" x14ac:dyDescent="0.3"/>
  <cols>
    <col min="1" max="1" width="11.21875" customWidth="1"/>
    <col min="2" max="2" width="8" customWidth="1"/>
    <col min="3" max="3" width="50" customWidth="1"/>
    <col min="4" max="4" width="18" customWidth="1"/>
    <col min="5" max="5" width="14.21875" customWidth="1"/>
    <col min="6" max="6" width="12" customWidth="1"/>
    <col min="7" max="7" width="13.5546875" customWidth="1"/>
    <col min="8" max="8" width="18" customWidth="1"/>
    <col min="9" max="9" width="14" customWidth="1"/>
    <col min="10" max="10" width="18.109375" customWidth="1"/>
    <col min="11" max="11" width="18.5546875" customWidth="1"/>
    <col min="12" max="12" width="17.44140625" customWidth="1"/>
    <col min="13" max="13" width="14.109375" customWidth="1"/>
    <col min="14" max="14" width="28" customWidth="1"/>
  </cols>
  <sheetData>
    <row r="1" spans="1:14" ht="15.6" x14ac:dyDescent="0.3">
      <c r="A1" s="45" t="s">
        <v>39</v>
      </c>
      <c r="B1" s="45"/>
      <c r="C1" s="45"/>
      <c r="D1" s="45"/>
      <c r="E1" s="45"/>
      <c r="F1" s="45"/>
    </row>
    <row r="2" spans="1:14" ht="27.75" customHeight="1" x14ac:dyDescent="0.3">
      <c r="A2" s="14" t="s">
        <v>136</v>
      </c>
      <c r="B2" s="14" t="s">
        <v>27</v>
      </c>
      <c r="C2" s="14" t="s">
        <v>137</v>
      </c>
      <c r="D2" s="14" t="s">
        <v>64</v>
      </c>
      <c r="E2" s="14" t="s">
        <v>138</v>
      </c>
      <c r="F2" s="14" t="s">
        <v>116</v>
      </c>
      <c r="G2" s="14" t="s">
        <v>139</v>
      </c>
      <c r="H2" s="14" t="s">
        <v>34</v>
      </c>
      <c r="I2" s="14" t="s">
        <v>140</v>
      </c>
      <c r="J2" s="14" t="s">
        <v>141</v>
      </c>
      <c r="K2" s="14" t="s">
        <v>142</v>
      </c>
      <c r="L2" s="14" t="s">
        <v>143</v>
      </c>
      <c r="M2" s="14" t="s">
        <v>88</v>
      </c>
      <c r="N2" s="14" t="s">
        <v>35</v>
      </c>
    </row>
    <row r="3" spans="1:14" ht="26.4" x14ac:dyDescent="0.3">
      <c r="A3" s="15" t="s">
        <v>144</v>
      </c>
      <c r="B3" s="15" t="b">
        <f>FALSE()</f>
        <v>0</v>
      </c>
      <c r="C3" s="16" t="s">
        <v>145</v>
      </c>
      <c r="D3" s="15" t="s">
        <v>94</v>
      </c>
      <c r="E3" s="17">
        <v>46141</v>
      </c>
      <c r="F3" s="17">
        <v>46148</v>
      </c>
      <c r="G3" s="15">
        <f t="shared" ref="G3:G34" ca="1" si="0">IF(E3="","",IF(K3&lt;&gt;"",K3-E3,TODAY()-E3))</f>
        <v>2</v>
      </c>
      <c r="H3" s="15" t="s">
        <v>146</v>
      </c>
      <c r="I3" s="15" t="s">
        <v>147</v>
      </c>
      <c r="J3" s="15"/>
      <c r="K3" s="17"/>
      <c r="L3" s="15">
        <v>0</v>
      </c>
      <c r="M3" s="15" t="s">
        <v>129</v>
      </c>
      <c r="N3" s="16"/>
    </row>
    <row r="4" spans="1:14" x14ac:dyDescent="0.3">
      <c r="A4" s="15"/>
      <c r="B4" s="15"/>
      <c r="C4" s="16"/>
      <c r="D4" s="15"/>
      <c r="E4" s="17"/>
      <c r="F4" s="17"/>
      <c r="G4" s="15" t="str">
        <f t="shared" ca="1" si="0"/>
        <v/>
      </c>
      <c r="H4" s="15"/>
      <c r="I4" s="15"/>
      <c r="J4" s="15"/>
      <c r="K4" s="17"/>
      <c r="L4" s="15"/>
      <c r="M4" s="15"/>
      <c r="N4" s="16"/>
    </row>
    <row r="5" spans="1:14" x14ac:dyDescent="0.3">
      <c r="A5" s="15"/>
      <c r="B5" s="15"/>
      <c r="C5" s="16"/>
      <c r="D5" s="15"/>
      <c r="E5" s="17"/>
      <c r="F5" s="17"/>
      <c r="G5" s="15" t="str">
        <f t="shared" ca="1" si="0"/>
        <v/>
      </c>
      <c r="H5" s="15"/>
      <c r="I5" s="15"/>
      <c r="J5" s="15"/>
      <c r="K5" s="17"/>
      <c r="L5" s="15"/>
      <c r="M5" s="15"/>
      <c r="N5" s="16"/>
    </row>
    <row r="6" spans="1:14" x14ac:dyDescent="0.3">
      <c r="A6" s="15"/>
      <c r="B6" s="15"/>
      <c r="C6" s="16"/>
      <c r="D6" s="15"/>
      <c r="E6" s="17"/>
      <c r="F6" s="17"/>
      <c r="G6" s="15" t="str">
        <f t="shared" ca="1" si="0"/>
        <v/>
      </c>
      <c r="H6" s="15"/>
      <c r="I6" s="15"/>
      <c r="J6" s="15"/>
      <c r="K6" s="17"/>
      <c r="L6" s="15"/>
      <c r="M6" s="15"/>
      <c r="N6" s="16"/>
    </row>
    <row r="7" spans="1:14" x14ac:dyDescent="0.3">
      <c r="A7" s="15"/>
      <c r="B7" s="15"/>
      <c r="C7" s="16"/>
      <c r="D7" s="15"/>
      <c r="E7" s="17"/>
      <c r="F7" s="17"/>
      <c r="G7" s="15" t="str">
        <f t="shared" ca="1" si="0"/>
        <v/>
      </c>
      <c r="H7" s="15"/>
      <c r="I7" s="15"/>
      <c r="J7" s="15"/>
      <c r="K7" s="17"/>
      <c r="L7" s="15"/>
      <c r="M7" s="15"/>
      <c r="N7" s="16"/>
    </row>
    <row r="8" spans="1:14" x14ac:dyDescent="0.3">
      <c r="A8" s="15"/>
      <c r="B8" s="15"/>
      <c r="C8" s="16"/>
      <c r="D8" s="15"/>
      <c r="E8" s="17"/>
      <c r="F8" s="17"/>
      <c r="G8" s="15" t="str">
        <f t="shared" ca="1" si="0"/>
        <v/>
      </c>
      <c r="H8" s="15"/>
      <c r="I8" s="15"/>
      <c r="J8" s="15"/>
      <c r="K8" s="17"/>
      <c r="L8" s="15"/>
      <c r="M8" s="15"/>
      <c r="N8" s="16"/>
    </row>
    <row r="9" spans="1:14" x14ac:dyDescent="0.3">
      <c r="A9" s="15"/>
      <c r="B9" s="15"/>
      <c r="C9" s="16"/>
      <c r="D9" s="15"/>
      <c r="E9" s="17"/>
      <c r="F9" s="17"/>
      <c r="G9" s="15" t="str">
        <f t="shared" ca="1" si="0"/>
        <v/>
      </c>
      <c r="H9" s="15"/>
      <c r="I9" s="15"/>
      <c r="J9" s="15"/>
      <c r="K9" s="17"/>
      <c r="L9" s="15"/>
      <c r="M9" s="15"/>
      <c r="N9" s="16"/>
    </row>
    <row r="10" spans="1:14" x14ac:dyDescent="0.3">
      <c r="A10" s="15"/>
      <c r="B10" s="15"/>
      <c r="C10" s="16"/>
      <c r="D10" s="15"/>
      <c r="E10" s="17"/>
      <c r="F10" s="17"/>
      <c r="G10" s="15" t="str">
        <f t="shared" ca="1" si="0"/>
        <v/>
      </c>
      <c r="H10" s="15"/>
      <c r="I10" s="15"/>
      <c r="J10" s="15"/>
      <c r="K10" s="17"/>
      <c r="L10" s="15"/>
      <c r="M10" s="15"/>
      <c r="N10" s="16"/>
    </row>
    <row r="11" spans="1:14" x14ac:dyDescent="0.3">
      <c r="A11" s="15"/>
      <c r="B11" s="15"/>
      <c r="C11" s="16"/>
      <c r="D11" s="15"/>
      <c r="E11" s="17"/>
      <c r="F11" s="17"/>
      <c r="G11" s="15" t="str">
        <f t="shared" ca="1" si="0"/>
        <v/>
      </c>
      <c r="H11" s="15"/>
      <c r="I11" s="15"/>
      <c r="J11" s="15"/>
      <c r="K11" s="17"/>
      <c r="L11" s="15"/>
      <c r="M11" s="15"/>
      <c r="N11" s="16"/>
    </row>
    <row r="12" spans="1:14" x14ac:dyDescent="0.3">
      <c r="A12" s="15"/>
      <c r="B12" s="15"/>
      <c r="C12" s="16"/>
      <c r="D12" s="15"/>
      <c r="E12" s="17"/>
      <c r="F12" s="17"/>
      <c r="G12" s="15" t="str">
        <f t="shared" ca="1" si="0"/>
        <v/>
      </c>
      <c r="H12" s="15"/>
      <c r="I12" s="15"/>
      <c r="J12" s="15"/>
      <c r="K12" s="17"/>
      <c r="L12" s="15"/>
      <c r="M12" s="15"/>
      <c r="N12" s="16"/>
    </row>
    <row r="13" spans="1:14" x14ac:dyDescent="0.3">
      <c r="A13" s="15"/>
      <c r="B13" s="15"/>
      <c r="C13" s="16"/>
      <c r="D13" s="15"/>
      <c r="E13" s="17"/>
      <c r="F13" s="17"/>
      <c r="G13" s="15" t="str">
        <f t="shared" ca="1" si="0"/>
        <v/>
      </c>
      <c r="H13" s="15"/>
      <c r="I13" s="15"/>
      <c r="J13" s="15"/>
      <c r="K13" s="17"/>
      <c r="L13" s="15"/>
      <c r="M13" s="15"/>
      <c r="N13" s="16"/>
    </row>
    <row r="14" spans="1:14" x14ac:dyDescent="0.3">
      <c r="A14" s="15"/>
      <c r="B14" s="15"/>
      <c r="C14" s="16"/>
      <c r="D14" s="15"/>
      <c r="E14" s="17"/>
      <c r="F14" s="17"/>
      <c r="G14" s="15" t="str">
        <f t="shared" ca="1" si="0"/>
        <v/>
      </c>
      <c r="H14" s="15"/>
      <c r="I14" s="15"/>
      <c r="J14" s="15"/>
      <c r="K14" s="17"/>
      <c r="L14" s="15"/>
      <c r="M14" s="15"/>
      <c r="N14" s="16"/>
    </row>
    <row r="15" spans="1:14" x14ac:dyDescent="0.3">
      <c r="A15" s="15"/>
      <c r="B15" s="15"/>
      <c r="C15" s="16"/>
      <c r="D15" s="15"/>
      <c r="E15" s="17"/>
      <c r="F15" s="17"/>
      <c r="G15" s="15" t="str">
        <f t="shared" ca="1" si="0"/>
        <v/>
      </c>
      <c r="H15" s="15"/>
      <c r="I15" s="15"/>
      <c r="J15" s="15"/>
      <c r="K15" s="17"/>
      <c r="L15" s="15"/>
      <c r="M15" s="15"/>
      <c r="N15" s="16"/>
    </row>
    <row r="16" spans="1:14" x14ac:dyDescent="0.3">
      <c r="A16" s="15"/>
      <c r="B16" s="15"/>
      <c r="C16" s="16"/>
      <c r="D16" s="15"/>
      <c r="E16" s="17"/>
      <c r="F16" s="17"/>
      <c r="G16" s="15" t="str">
        <f t="shared" ca="1" si="0"/>
        <v/>
      </c>
      <c r="H16" s="15"/>
      <c r="I16" s="15"/>
      <c r="J16" s="15"/>
      <c r="K16" s="17"/>
      <c r="L16" s="15"/>
      <c r="M16" s="15"/>
      <c r="N16" s="16"/>
    </row>
    <row r="17" spans="1:14" x14ac:dyDescent="0.3">
      <c r="A17" s="15"/>
      <c r="B17" s="15"/>
      <c r="C17" s="16"/>
      <c r="D17" s="15"/>
      <c r="E17" s="17"/>
      <c r="F17" s="17"/>
      <c r="G17" s="15" t="str">
        <f t="shared" ca="1" si="0"/>
        <v/>
      </c>
      <c r="H17" s="15"/>
      <c r="I17" s="15"/>
      <c r="J17" s="15"/>
      <c r="K17" s="17"/>
      <c r="L17" s="15"/>
      <c r="M17" s="15"/>
      <c r="N17" s="16"/>
    </row>
    <row r="18" spans="1:14" x14ac:dyDescent="0.3">
      <c r="A18" s="15"/>
      <c r="B18" s="15"/>
      <c r="C18" s="16"/>
      <c r="D18" s="15"/>
      <c r="E18" s="17"/>
      <c r="F18" s="17"/>
      <c r="G18" s="15" t="str">
        <f t="shared" ca="1" si="0"/>
        <v/>
      </c>
      <c r="H18" s="15"/>
      <c r="I18" s="15"/>
      <c r="J18" s="15"/>
      <c r="K18" s="17"/>
      <c r="L18" s="15"/>
      <c r="M18" s="15"/>
      <c r="N18" s="16"/>
    </row>
    <row r="19" spans="1:14" x14ac:dyDescent="0.3">
      <c r="A19" s="15"/>
      <c r="B19" s="15"/>
      <c r="C19" s="16"/>
      <c r="D19" s="15"/>
      <c r="E19" s="17"/>
      <c r="F19" s="17"/>
      <c r="G19" s="15" t="str">
        <f t="shared" ca="1" si="0"/>
        <v/>
      </c>
      <c r="H19" s="15"/>
      <c r="I19" s="15"/>
      <c r="J19" s="15"/>
      <c r="K19" s="17"/>
      <c r="L19" s="15"/>
      <c r="M19" s="15"/>
      <c r="N19" s="16"/>
    </row>
    <row r="20" spans="1:14" x14ac:dyDescent="0.3">
      <c r="A20" s="15"/>
      <c r="B20" s="15"/>
      <c r="C20" s="16"/>
      <c r="D20" s="15"/>
      <c r="E20" s="17"/>
      <c r="F20" s="17"/>
      <c r="G20" s="15" t="str">
        <f t="shared" ca="1" si="0"/>
        <v/>
      </c>
      <c r="H20" s="15"/>
      <c r="I20" s="15"/>
      <c r="J20" s="15"/>
      <c r="K20" s="17"/>
      <c r="L20" s="15"/>
      <c r="M20" s="15"/>
      <c r="N20" s="16"/>
    </row>
    <row r="21" spans="1:14" x14ac:dyDescent="0.3">
      <c r="A21" s="15"/>
      <c r="B21" s="15"/>
      <c r="C21" s="16"/>
      <c r="D21" s="15"/>
      <c r="E21" s="17"/>
      <c r="F21" s="17"/>
      <c r="G21" s="15" t="str">
        <f t="shared" ca="1" si="0"/>
        <v/>
      </c>
      <c r="H21" s="15"/>
      <c r="I21" s="15"/>
      <c r="J21" s="15"/>
      <c r="K21" s="17"/>
      <c r="L21" s="15"/>
      <c r="M21" s="15"/>
      <c r="N21" s="16"/>
    </row>
    <row r="22" spans="1:14" x14ac:dyDescent="0.3">
      <c r="A22" s="15"/>
      <c r="B22" s="15"/>
      <c r="C22" s="16"/>
      <c r="D22" s="15"/>
      <c r="E22" s="17"/>
      <c r="F22" s="17"/>
      <c r="G22" s="15" t="str">
        <f t="shared" ca="1" si="0"/>
        <v/>
      </c>
      <c r="H22" s="15"/>
      <c r="I22" s="15"/>
      <c r="J22" s="15"/>
      <c r="K22" s="17"/>
      <c r="L22" s="15"/>
      <c r="M22" s="15"/>
      <c r="N22" s="16"/>
    </row>
    <row r="23" spans="1:14" x14ac:dyDescent="0.3">
      <c r="A23" s="15"/>
      <c r="B23" s="15"/>
      <c r="C23" s="16"/>
      <c r="D23" s="15"/>
      <c r="E23" s="17"/>
      <c r="F23" s="17"/>
      <c r="G23" s="15" t="str">
        <f t="shared" ca="1" si="0"/>
        <v/>
      </c>
      <c r="H23" s="15"/>
      <c r="I23" s="15"/>
      <c r="J23" s="15"/>
      <c r="K23" s="17"/>
      <c r="L23" s="15"/>
      <c r="M23" s="15"/>
      <c r="N23" s="16"/>
    </row>
    <row r="24" spans="1:14" x14ac:dyDescent="0.3">
      <c r="A24" s="15"/>
      <c r="B24" s="15"/>
      <c r="C24" s="16"/>
      <c r="D24" s="15"/>
      <c r="E24" s="17"/>
      <c r="F24" s="17"/>
      <c r="G24" s="15" t="str">
        <f t="shared" ca="1" si="0"/>
        <v/>
      </c>
      <c r="H24" s="15"/>
      <c r="I24" s="15"/>
      <c r="J24" s="15"/>
      <c r="K24" s="17"/>
      <c r="L24" s="15"/>
      <c r="M24" s="15"/>
      <c r="N24" s="16"/>
    </row>
    <row r="25" spans="1:14" x14ac:dyDescent="0.3">
      <c r="A25" s="15"/>
      <c r="B25" s="15"/>
      <c r="C25" s="16"/>
      <c r="D25" s="15"/>
      <c r="E25" s="17"/>
      <c r="F25" s="17"/>
      <c r="G25" s="15" t="str">
        <f t="shared" ca="1" si="0"/>
        <v/>
      </c>
      <c r="H25" s="15"/>
      <c r="I25" s="15"/>
      <c r="J25" s="15"/>
      <c r="K25" s="17"/>
      <c r="L25" s="15"/>
      <c r="M25" s="15"/>
      <c r="N25" s="16"/>
    </row>
    <row r="26" spans="1:14" x14ac:dyDescent="0.3">
      <c r="A26" s="15"/>
      <c r="B26" s="15"/>
      <c r="C26" s="16"/>
      <c r="D26" s="15"/>
      <c r="E26" s="17"/>
      <c r="F26" s="17"/>
      <c r="G26" s="15" t="str">
        <f t="shared" ca="1" si="0"/>
        <v/>
      </c>
      <c r="H26" s="15"/>
      <c r="I26" s="15"/>
      <c r="J26" s="15"/>
      <c r="K26" s="17"/>
      <c r="L26" s="15"/>
      <c r="M26" s="15"/>
      <c r="N26" s="16"/>
    </row>
    <row r="27" spans="1:14" x14ac:dyDescent="0.3">
      <c r="A27" s="15"/>
      <c r="B27" s="15"/>
      <c r="C27" s="16"/>
      <c r="D27" s="15"/>
      <c r="E27" s="17"/>
      <c r="F27" s="17"/>
      <c r="G27" s="15" t="str">
        <f t="shared" ca="1" si="0"/>
        <v/>
      </c>
      <c r="H27" s="15"/>
      <c r="I27" s="15"/>
      <c r="J27" s="15"/>
      <c r="K27" s="17"/>
      <c r="L27" s="15"/>
      <c r="M27" s="15"/>
      <c r="N27" s="16"/>
    </row>
    <row r="28" spans="1:14" x14ac:dyDescent="0.3">
      <c r="A28" s="15"/>
      <c r="B28" s="15"/>
      <c r="C28" s="16"/>
      <c r="D28" s="15"/>
      <c r="E28" s="17"/>
      <c r="F28" s="17"/>
      <c r="G28" s="15" t="str">
        <f t="shared" ca="1" si="0"/>
        <v/>
      </c>
      <c r="H28" s="15"/>
      <c r="I28" s="15"/>
      <c r="J28" s="15"/>
      <c r="K28" s="17"/>
      <c r="L28" s="15"/>
      <c r="M28" s="15"/>
      <c r="N28" s="16"/>
    </row>
    <row r="29" spans="1:14" x14ac:dyDescent="0.3">
      <c r="A29" s="15"/>
      <c r="B29" s="15"/>
      <c r="C29" s="16"/>
      <c r="D29" s="15"/>
      <c r="E29" s="17"/>
      <c r="F29" s="17"/>
      <c r="G29" s="15" t="str">
        <f t="shared" ca="1" si="0"/>
        <v/>
      </c>
      <c r="H29" s="15"/>
      <c r="I29" s="15"/>
      <c r="J29" s="15"/>
      <c r="K29" s="17"/>
      <c r="L29" s="15"/>
      <c r="M29" s="15"/>
      <c r="N29" s="16"/>
    </row>
    <row r="30" spans="1:14" x14ac:dyDescent="0.3">
      <c r="A30" s="15"/>
      <c r="B30" s="15"/>
      <c r="C30" s="16"/>
      <c r="D30" s="15"/>
      <c r="E30" s="17"/>
      <c r="F30" s="17"/>
      <c r="G30" s="15" t="str">
        <f t="shared" ca="1" si="0"/>
        <v/>
      </c>
      <c r="H30" s="15"/>
      <c r="I30" s="15"/>
      <c r="J30" s="15"/>
      <c r="K30" s="17"/>
      <c r="L30" s="15"/>
      <c r="M30" s="15"/>
      <c r="N30" s="16"/>
    </row>
    <row r="31" spans="1:14" x14ac:dyDescent="0.3">
      <c r="A31" s="15"/>
      <c r="B31" s="15"/>
      <c r="C31" s="16"/>
      <c r="D31" s="15"/>
      <c r="E31" s="17"/>
      <c r="F31" s="17"/>
      <c r="G31" s="15" t="str">
        <f t="shared" ca="1" si="0"/>
        <v/>
      </c>
      <c r="H31" s="15"/>
      <c r="I31" s="15"/>
      <c r="J31" s="15"/>
      <c r="K31" s="17"/>
      <c r="L31" s="15"/>
      <c r="M31" s="15"/>
      <c r="N31" s="16"/>
    </row>
    <row r="32" spans="1:14" x14ac:dyDescent="0.3">
      <c r="A32" s="15"/>
      <c r="B32" s="15"/>
      <c r="C32" s="16"/>
      <c r="D32" s="15"/>
      <c r="E32" s="17"/>
      <c r="F32" s="17"/>
      <c r="G32" s="15" t="str">
        <f t="shared" ca="1" si="0"/>
        <v/>
      </c>
      <c r="H32" s="15"/>
      <c r="I32" s="15"/>
      <c r="J32" s="15"/>
      <c r="K32" s="17"/>
      <c r="L32" s="15"/>
      <c r="M32" s="15"/>
      <c r="N32" s="16"/>
    </row>
    <row r="33" spans="1:14" x14ac:dyDescent="0.3">
      <c r="A33" s="15"/>
      <c r="B33" s="15"/>
      <c r="C33" s="16"/>
      <c r="D33" s="15"/>
      <c r="E33" s="17"/>
      <c r="F33" s="17"/>
      <c r="G33" s="15" t="str">
        <f t="shared" ca="1" si="0"/>
        <v/>
      </c>
      <c r="H33" s="15"/>
      <c r="I33" s="15"/>
      <c r="J33" s="15"/>
      <c r="K33" s="17"/>
      <c r="L33" s="15"/>
      <c r="M33" s="15"/>
      <c r="N33" s="16"/>
    </row>
    <row r="34" spans="1:14" x14ac:dyDescent="0.3">
      <c r="A34" s="15"/>
      <c r="B34" s="15"/>
      <c r="C34" s="16"/>
      <c r="D34" s="15"/>
      <c r="E34" s="17"/>
      <c r="F34" s="17"/>
      <c r="G34" s="15" t="str">
        <f t="shared" ca="1" si="0"/>
        <v/>
      </c>
      <c r="H34" s="15"/>
      <c r="I34" s="15"/>
      <c r="J34" s="15"/>
      <c r="K34" s="17"/>
      <c r="L34" s="15"/>
      <c r="M34" s="15"/>
      <c r="N34" s="16"/>
    </row>
    <row r="35" spans="1:14" x14ac:dyDescent="0.3">
      <c r="A35" s="15"/>
      <c r="B35" s="15"/>
      <c r="C35" s="16"/>
      <c r="D35" s="15"/>
      <c r="E35" s="17"/>
      <c r="F35" s="17"/>
      <c r="G35" s="15" t="str">
        <f t="shared" ref="G35:G52" ca="1" si="1">IF(E35="","",IF(K35&lt;&gt;"",K35-E35,TODAY()-E35))</f>
        <v/>
      </c>
      <c r="H35" s="15"/>
      <c r="I35" s="15"/>
      <c r="J35" s="15"/>
      <c r="K35" s="17"/>
      <c r="L35" s="15"/>
      <c r="M35" s="15"/>
      <c r="N35" s="16"/>
    </row>
    <row r="36" spans="1:14" x14ac:dyDescent="0.3">
      <c r="A36" s="15"/>
      <c r="B36" s="15"/>
      <c r="C36" s="16"/>
      <c r="D36" s="15"/>
      <c r="E36" s="17"/>
      <c r="F36" s="17"/>
      <c r="G36" s="15" t="str">
        <f t="shared" ca="1" si="1"/>
        <v/>
      </c>
      <c r="H36" s="15"/>
      <c r="I36" s="15"/>
      <c r="J36" s="15"/>
      <c r="K36" s="17"/>
      <c r="L36" s="15"/>
      <c r="M36" s="15"/>
      <c r="N36" s="16"/>
    </row>
    <row r="37" spans="1:14" x14ac:dyDescent="0.3">
      <c r="A37" s="15"/>
      <c r="B37" s="15"/>
      <c r="C37" s="16"/>
      <c r="D37" s="15"/>
      <c r="E37" s="17"/>
      <c r="F37" s="17"/>
      <c r="G37" s="15" t="str">
        <f t="shared" ca="1" si="1"/>
        <v/>
      </c>
      <c r="H37" s="15"/>
      <c r="I37" s="15"/>
      <c r="J37" s="15"/>
      <c r="K37" s="17"/>
      <c r="L37" s="15"/>
      <c r="M37" s="15"/>
      <c r="N37" s="16"/>
    </row>
    <row r="38" spans="1:14" x14ac:dyDescent="0.3">
      <c r="A38" s="15"/>
      <c r="B38" s="15"/>
      <c r="C38" s="16"/>
      <c r="D38" s="15"/>
      <c r="E38" s="17"/>
      <c r="F38" s="17"/>
      <c r="G38" s="15" t="str">
        <f t="shared" ca="1" si="1"/>
        <v/>
      </c>
      <c r="H38" s="15"/>
      <c r="I38" s="15"/>
      <c r="J38" s="15"/>
      <c r="K38" s="17"/>
      <c r="L38" s="15"/>
      <c r="M38" s="15"/>
      <c r="N38" s="16"/>
    </row>
    <row r="39" spans="1:14" x14ac:dyDescent="0.3">
      <c r="A39" s="15"/>
      <c r="B39" s="15"/>
      <c r="C39" s="16"/>
      <c r="D39" s="15"/>
      <c r="E39" s="17"/>
      <c r="F39" s="17"/>
      <c r="G39" s="15" t="str">
        <f t="shared" ca="1" si="1"/>
        <v/>
      </c>
      <c r="H39" s="15"/>
      <c r="I39" s="15"/>
      <c r="J39" s="15"/>
      <c r="K39" s="17"/>
      <c r="L39" s="15"/>
      <c r="M39" s="15"/>
      <c r="N39" s="16"/>
    </row>
    <row r="40" spans="1:14" x14ac:dyDescent="0.3">
      <c r="A40" s="15"/>
      <c r="B40" s="15"/>
      <c r="C40" s="16"/>
      <c r="D40" s="15"/>
      <c r="E40" s="17"/>
      <c r="F40" s="17"/>
      <c r="G40" s="15" t="str">
        <f t="shared" ca="1" si="1"/>
        <v/>
      </c>
      <c r="H40" s="15"/>
      <c r="I40" s="15"/>
      <c r="J40" s="15"/>
      <c r="K40" s="17"/>
      <c r="L40" s="15"/>
      <c r="M40" s="15"/>
      <c r="N40" s="16"/>
    </row>
    <row r="41" spans="1:14" x14ac:dyDescent="0.3">
      <c r="A41" s="15"/>
      <c r="B41" s="15"/>
      <c r="C41" s="16"/>
      <c r="D41" s="15"/>
      <c r="E41" s="17"/>
      <c r="F41" s="17"/>
      <c r="G41" s="15" t="str">
        <f t="shared" ca="1" si="1"/>
        <v/>
      </c>
      <c r="H41" s="15"/>
      <c r="I41" s="15"/>
      <c r="J41" s="15"/>
      <c r="K41" s="17"/>
      <c r="L41" s="15"/>
      <c r="M41" s="15"/>
      <c r="N41" s="16"/>
    </row>
    <row r="42" spans="1:14" x14ac:dyDescent="0.3">
      <c r="A42" s="15"/>
      <c r="B42" s="15"/>
      <c r="C42" s="16"/>
      <c r="D42" s="15"/>
      <c r="E42" s="17"/>
      <c r="F42" s="17"/>
      <c r="G42" s="15" t="str">
        <f t="shared" ca="1" si="1"/>
        <v/>
      </c>
      <c r="H42" s="15"/>
      <c r="I42" s="15"/>
      <c r="J42" s="15"/>
      <c r="K42" s="17"/>
      <c r="L42" s="15"/>
      <c r="M42" s="15"/>
      <c r="N42" s="16"/>
    </row>
    <row r="43" spans="1:14" x14ac:dyDescent="0.3">
      <c r="A43" s="15"/>
      <c r="B43" s="15"/>
      <c r="C43" s="16"/>
      <c r="D43" s="15"/>
      <c r="E43" s="17"/>
      <c r="F43" s="17"/>
      <c r="G43" s="15" t="str">
        <f t="shared" ca="1" si="1"/>
        <v/>
      </c>
      <c r="H43" s="15"/>
      <c r="I43" s="15"/>
      <c r="J43" s="15"/>
      <c r="K43" s="17"/>
      <c r="L43" s="15"/>
      <c r="M43" s="15"/>
      <c r="N43" s="16"/>
    </row>
    <row r="44" spans="1:14" x14ac:dyDescent="0.3">
      <c r="A44" s="15"/>
      <c r="B44" s="15"/>
      <c r="C44" s="16"/>
      <c r="D44" s="15"/>
      <c r="E44" s="17"/>
      <c r="F44" s="17"/>
      <c r="G44" s="15" t="str">
        <f t="shared" ca="1" si="1"/>
        <v/>
      </c>
      <c r="H44" s="15"/>
      <c r="I44" s="15"/>
      <c r="J44" s="15"/>
      <c r="K44" s="17"/>
      <c r="L44" s="15"/>
      <c r="M44" s="15"/>
      <c r="N44" s="16"/>
    </row>
    <row r="45" spans="1:14" x14ac:dyDescent="0.3">
      <c r="A45" s="15"/>
      <c r="B45" s="15"/>
      <c r="C45" s="16"/>
      <c r="D45" s="15"/>
      <c r="E45" s="17"/>
      <c r="F45" s="17"/>
      <c r="G45" s="15" t="str">
        <f t="shared" ca="1" si="1"/>
        <v/>
      </c>
      <c r="H45" s="15"/>
      <c r="I45" s="15"/>
      <c r="J45" s="15"/>
      <c r="K45" s="17"/>
      <c r="L45" s="15"/>
      <c r="M45" s="15"/>
      <c r="N45" s="16"/>
    </row>
    <row r="46" spans="1:14" x14ac:dyDescent="0.3">
      <c r="A46" s="15"/>
      <c r="B46" s="15"/>
      <c r="C46" s="16"/>
      <c r="D46" s="15"/>
      <c r="E46" s="17"/>
      <c r="F46" s="17"/>
      <c r="G46" s="15" t="str">
        <f t="shared" ca="1" si="1"/>
        <v/>
      </c>
      <c r="H46" s="15"/>
      <c r="I46" s="15"/>
      <c r="J46" s="15"/>
      <c r="K46" s="17"/>
      <c r="L46" s="15"/>
      <c r="M46" s="15"/>
      <c r="N46" s="16"/>
    </row>
    <row r="47" spans="1:14" x14ac:dyDescent="0.3">
      <c r="A47" s="15"/>
      <c r="B47" s="15"/>
      <c r="C47" s="16"/>
      <c r="D47" s="15"/>
      <c r="E47" s="17"/>
      <c r="F47" s="17"/>
      <c r="G47" s="15" t="str">
        <f t="shared" ca="1" si="1"/>
        <v/>
      </c>
      <c r="H47" s="15"/>
      <c r="I47" s="15"/>
      <c r="J47" s="15"/>
      <c r="K47" s="17"/>
      <c r="L47" s="15"/>
      <c r="M47" s="15"/>
      <c r="N47" s="16"/>
    </row>
    <row r="48" spans="1:14" x14ac:dyDescent="0.3">
      <c r="A48" s="15"/>
      <c r="B48" s="15"/>
      <c r="C48" s="16"/>
      <c r="D48" s="15"/>
      <c r="E48" s="17"/>
      <c r="F48" s="17"/>
      <c r="G48" s="15" t="str">
        <f t="shared" ca="1" si="1"/>
        <v/>
      </c>
      <c r="H48" s="15"/>
      <c r="I48" s="15"/>
      <c r="J48" s="15"/>
      <c r="K48" s="17"/>
      <c r="L48" s="15"/>
      <c r="M48" s="15"/>
      <c r="N48" s="16"/>
    </row>
    <row r="49" spans="1:14" x14ac:dyDescent="0.3">
      <c r="A49" s="15"/>
      <c r="B49" s="15"/>
      <c r="C49" s="16"/>
      <c r="D49" s="15"/>
      <c r="E49" s="17"/>
      <c r="F49" s="17"/>
      <c r="G49" s="15" t="str">
        <f t="shared" ca="1" si="1"/>
        <v/>
      </c>
      <c r="H49" s="15"/>
      <c r="I49" s="15"/>
      <c r="J49" s="15"/>
      <c r="K49" s="17"/>
      <c r="L49" s="15"/>
      <c r="M49" s="15"/>
      <c r="N49" s="16"/>
    </row>
    <row r="50" spans="1:14" x14ac:dyDescent="0.3">
      <c r="A50" s="15"/>
      <c r="B50" s="15"/>
      <c r="C50" s="16"/>
      <c r="D50" s="15"/>
      <c r="E50" s="17"/>
      <c r="F50" s="17"/>
      <c r="G50" s="15" t="str">
        <f t="shared" ca="1" si="1"/>
        <v/>
      </c>
      <c r="H50" s="15"/>
      <c r="I50" s="15"/>
      <c r="J50" s="15"/>
      <c r="K50" s="17"/>
      <c r="L50" s="15"/>
      <c r="M50" s="15"/>
      <c r="N50" s="16"/>
    </row>
    <row r="51" spans="1:14" x14ac:dyDescent="0.3">
      <c r="A51" s="15"/>
      <c r="B51" s="15"/>
      <c r="C51" s="16"/>
      <c r="D51" s="15"/>
      <c r="E51" s="17"/>
      <c r="F51" s="17"/>
      <c r="G51" s="15" t="str">
        <f t="shared" ca="1" si="1"/>
        <v/>
      </c>
      <c r="H51" s="15"/>
      <c r="I51" s="15"/>
      <c r="J51" s="15"/>
      <c r="K51" s="17"/>
      <c r="L51" s="15"/>
      <c r="M51" s="15"/>
      <c r="N51" s="16"/>
    </row>
    <row r="52" spans="1:14" x14ac:dyDescent="0.3">
      <c r="A52" s="15"/>
      <c r="B52" s="15"/>
      <c r="C52" s="16"/>
      <c r="D52" s="15"/>
      <c r="E52" s="17"/>
      <c r="F52" s="17"/>
      <c r="G52" s="15" t="str">
        <f t="shared" ca="1" si="1"/>
        <v/>
      </c>
      <c r="H52" s="15"/>
      <c r="I52" s="15"/>
      <c r="J52" s="15"/>
      <c r="K52" s="17"/>
      <c r="L52" s="15"/>
      <c r="M52" s="15"/>
      <c r="N52" s="16"/>
    </row>
    <row r="53" spans="1:14" x14ac:dyDescent="0.3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</row>
    <row r="54" spans="1:14" x14ac:dyDescent="0.3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</row>
    <row r="55" spans="1:14" x14ac:dyDescent="0.3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</row>
    <row r="56" spans="1:14" x14ac:dyDescent="0.3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</row>
    <row r="57" spans="1:14" x14ac:dyDescent="0.3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</row>
    <row r="58" spans="1:14" x14ac:dyDescent="0.3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</row>
    <row r="59" spans="1:14" x14ac:dyDescent="0.3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</row>
    <row r="60" spans="1:14" x14ac:dyDescent="0.3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</row>
    <row r="61" spans="1:14" x14ac:dyDescent="0.3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</row>
    <row r="62" spans="1:14" x14ac:dyDescent="0.3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</row>
    <row r="63" spans="1:14" x14ac:dyDescent="0.3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</row>
    <row r="64" spans="1:14" x14ac:dyDescent="0.3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</row>
    <row r="65" spans="1:14" x14ac:dyDescent="0.3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</row>
    <row r="66" spans="1:14" x14ac:dyDescent="0.3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4" x14ac:dyDescent="0.3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</row>
    <row r="68" spans="1:14" x14ac:dyDescent="0.3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</row>
    <row r="69" spans="1:14" x14ac:dyDescent="0.3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</row>
    <row r="70" spans="1:14" x14ac:dyDescent="0.3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</row>
    <row r="71" spans="1:14" x14ac:dyDescent="0.3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</row>
    <row r="72" spans="1:14" x14ac:dyDescent="0.3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</row>
    <row r="73" spans="1:14" x14ac:dyDescent="0.3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</row>
    <row r="74" spans="1:14" x14ac:dyDescent="0.3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</row>
    <row r="75" spans="1:14" x14ac:dyDescent="0.3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</row>
    <row r="76" spans="1:14" x14ac:dyDescent="0.3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</row>
    <row r="77" spans="1:14" x14ac:dyDescent="0.3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</row>
    <row r="78" spans="1:14" x14ac:dyDescent="0.3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</row>
    <row r="79" spans="1:14" x14ac:dyDescent="0.3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</row>
    <row r="80" spans="1:14" x14ac:dyDescent="0.3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</row>
    <row r="81" spans="1:14" x14ac:dyDescent="0.3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</row>
    <row r="82" spans="1:14" x14ac:dyDescent="0.3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</row>
    <row r="83" spans="1:14" x14ac:dyDescent="0.3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</row>
    <row r="84" spans="1:14" x14ac:dyDescent="0.3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</row>
    <row r="85" spans="1:14" x14ac:dyDescent="0.3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</row>
    <row r="86" spans="1:14" x14ac:dyDescent="0.3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</row>
    <row r="87" spans="1:14" x14ac:dyDescent="0.3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</row>
    <row r="88" spans="1:14" x14ac:dyDescent="0.3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</row>
    <row r="89" spans="1:14" x14ac:dyDescent="0.3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</row>
    <row r="90" spans="1:14" x14ac:dyDescent="0.3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</row>
    <row r="91" spans="1:14" x14ac:dyDescent="0.3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</row>
    <row r="92" spans="1:14" x14ac:dyDescent="0.3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</row>
    <row r="93" spans="1:14" x14ac:dyDescent="0.3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</row>
    <row r="94" spans="1:14" x14ac:dyDescent="0.3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</row>
    <row r="95" spans="1:14" x14ac:dyDescent="0.3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</row>
    <row r="96" spans="1:14" x14ac:dyDescent="0.3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</row>
    <row r="97" spans="1:14" x14ac:dyDescent="0.3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</row>
    <row r="98" spans="1:14" x14ac:dyDescent="0.3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</row>
    <row r="99" spans="1:14" x14ac:dyDescent="0.3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</row>
    <row r="100" spans="1:14" x14ac:dyDescent="0.3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</row>
    <row r="101" spans="1:14" x14ac:dyDescent="0.3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</row>
    <row r="102" spans="1:14" x14ac:dyDescent="0.3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</row>
    <row r="103" spans="1:14" x14ac:dyDescent="0.3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</row>
    <row r="104" spans="1:14" x14ac:dyDescent="0.3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</row>
    <row r="105" spans="1:14" x14ac:dyDescent="0.3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</row>
    <row r="106" spans="1:14" x14ac:dyDescent="0.3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</row>
    <row r="107" spans="1:14" x14ac:dyDescent="0.3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</row>
    <row r="108" spans="1:14" x14ac:dyDescent="0.3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</row>
    <row r="109" spans="1:14" x14ac:dyDescent="0.3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</row>
    <row r="110" spans="1:14" x14ac:dyDescent="0.3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</row>
    <row r="111" spans="1:14" x14ac:dyDescent="0.3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</row>
    <row r="112" spans="1:14" x14ac:dyDescent="0.3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</row>
    <row r="113" spans="1:14" x14ac:dyDescent="0.3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</row>
    <row r="114" spans="1:14" x14ac:dyDescent="0.3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</row>
    <row r="115" spans="1:14" x14ac:dyDescent="0.3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</row>
    <row r="116" spans="1:14" x14ac:dyDescent="0.3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</row>
    <row r="117" spans="1:14" x14ac:dyDescent="0.3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</row>
    <row r="118" spans="1:14" x14ac:dyDescent="0.3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</row>
    <row r="119" spans="1:14" x14ac:dyDescent="0.3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</row>
    <row r="120" spans="1:14" x14ac:dyDescent="0.3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</row>
    <row r="121" spans="1:14" x14ac:dyDescent="0.3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</row>
    <row r="122" spans="1:14" x14ac:dyDescent="0.3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</row>
    <row r="123" spans="1:14" x14ac:dyDescent="0.3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</row>
    <row r="124" spans="1:14" x14ac:dyDescent="0.3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</row>
    <row r="125" spans="1:14" x14ac:dyDescent="0.3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</row>
    <row r="126" spans="1:14" x14ac:dyDescent="0.3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</row>
    <row r="127" spans="1:14" x14ac:dyDescent="0.3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</row>
    <row r="128" spans="1:14" x14ac:dyDescent="0.3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</row>
    <row r="129" spans="1:14" x14ac:dyDescent="0.3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</row>
    <row r="130" spans="1:14" x14ac:dyDescent="0.3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</row>
    <row r="131" spans="1:14" x14ac:dyDescent="0.3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</row>
    <row r="132" spans="1:14" x14ac:dyDescent="0.3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</row>
    <row r="133" spans="1:14" x14ac:dyDescent="0.3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</row>
    <row r="134" spans="1:14" x14ac:dyDescent="0.3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</row>
    <row r="135" spans="1:14" x14ac:dyDescent="0.3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</row>
    <row r="136" spans="1:14" x14ac:dyDescent="0.3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</row>
    <row r="137" spans="1:14" x14ac:dyDescent="0.3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</row>
    <row r="138" spans="1:14" x14ac:dyDescent="0.3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</row>
    <row r="139" spans="1:14" x14ac:dyDescent="0.3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</row>
    <row r="140" spans="1:14" x14ac:dyDescent="0.3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</row>
    <row r="141" spans="1:14" x14ac:dyDescent="0.3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</row>
    <row r="142" spans="1:14" x14ac:dyDescent="0.3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</row>
    <row r="143" spans="1:14" x14ac:dyDescent="0.3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</row>
    <row r="144" spans="1:14" x14ac:dyDescent="0.3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</row>
    <row r="145" spans="1:14" x14ac:dyDescent="0.3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</row>
    <row r="146" spans="1:14" x14ac:dyDescent="0.3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</row>
    <row r="147" spans="1:14" x14ac:dyDescent="0.3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</row>
    <row r="148" spans="1:14" x14ac:dyDescent="0.3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</row>
    <row r="149" spans="1:14" x14ac:dyDescent="0.3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</row>
    <row r="150" spans="1:14" x14ac:dyDescent="0.3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</row>
    <row r="151" spans="1:14" x14ac:dyDescent="0.3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2" spans="1:14" x14ac:dyDescent="0.3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</row>
    <row r="153" spans="1:14" x14ac:dyDescent="0.3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</row>
    <row r="154" spans="1:14" x14ac:dyDescent="0.3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1:14" x14ac:dyDescent="0.3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1:14" x14ac:dyDescent="0.3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</row>
    <row r="157" spans="1:14" x14ac:dyDescent="0.3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1:14" x14ac:dyDescent="0.3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1:14" x14ac:dyDescent="0.3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1:14" x14ac:dyDescent="0.3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1:14" x14ac:dyDescent="0.3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1:14" x14ac:dyDescent="0.3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1:14" x14ac:dyDescent="0.3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4" spans="1:14" x14ac:dyDescent="0.3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</row>
    <row r="165" spans="1:14" x14ac:dyDescent="0.3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</row>
    <row r="166" spans="1:14" x14ac:dyDescent="0.3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</row>
    <row r="167" spans="1:14" x14ac:dyDescent="0.3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</row>
    <row r="168" spans="1:14" x14ac:dyDescent="0.3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</row>
    <row r="169" spans="1:14" x14ac:dyDescent="0.3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</row>
    <row r="170" spans="1:14" x14ac:dyDescent="0.3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</row>
    <row r="171" spans="1:14" x14ac:dyDescent="0.3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</row>
    <row r="172" spans="1:14" x14ac:dyDescent="0.3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</row>
    <row r="173" spans="1:14" x14ac:dyDescent="0.3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</row>
    <row r="174" spans="1:14" x14ac:dyDescent="0.3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</row>
    <row r="175" spans="1:14" x14ac:dyDescent="0.3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</row>
    <row r="176" spans="1:14" x14ac:dyDescent="0.3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</row>
    <row r="177" spans="1:14" x14ac:dyDescent="0.3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</row>
    <row r="178" spans="1:14" x14ac:dyDescent="0.3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</row>
    <row r="179" spans="1:14" x14ac:dyDescent="0.3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</row>
    <row r="180" spans="1:14" x14ac:dyDescent="0.3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</row>
    <row r="181" spans="1:14" x14ac:dyDescent="0.3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</row>
    <row r="182" spans="1:14" x14ac:dyDescent="0.3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</row>
    <row r="183" spans="1:14" x14ac:dyDescent="0.3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</row>
    <row r="184" spans="1:14" x14ac:dyDescent="0.3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</row>
    <row r="185" spans="1:14" x14ac:dyDescent="0.3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</row>
    <row r="186" spans="1:14" x14ac:dyDescent="0.3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</row>
    <row r="187" spans="1:14" x14ac:dyDescent="0.3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</row>
    <row r="188" spans="1:14" x14ac:dyDescent="0.3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</row>
    <row r="189" spans="1:14" x14ac:dyDescent="0.3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</row>
    <row r="190" spans="1:14" x14ac:dyDescent="0.3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</row>
    <row r="191" spans="1:14" x14ac:dyDescent="0.3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</row>
    <row r="192" spans="1:14" x14ac:dyDescent="0.3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</row>
    <row r="193" spans="1:14" x14ac:dyDescent="0.3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</row>
    <row r="194" spans="1:14" x14ac:dyDescent="0.3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</row>
    <row r="195" spans="1:14" x14ac:dyDescent="0.3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</row>
    <row r="196" spans="1:14" x14ac:dyDescent="0.3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</row>
    <row r="197" spans="1:14" x14ac:dyDescent="0.3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</row>
    <row r="198" spans="1:14" x14ac:dyDescent="0.3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</row>
    <row r="199" spans="1:14" x14ac:dyDescent="0.3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</row>
    <row r="200" spans="1:14" x14ac:dyDescent="0.3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</row>
  </sheetData>
  <conditionalFormatting sqref="F3:F52">
    <cfRule type="expression" dxfId="21" priority="6">
      <formula>AND($F3&lt;&gt;"",$F3&lt;TODAY(),$H3&lt;&gt;"Done")</formula>
    </cfRule>
  </conditionalFormatting>
  <conditionalFormatting sqref="H3:H52">
    <cfRule type="cellIs" dxfId="20" priority="2" operator="equal">
      <formula>"Done"</formula>
    </cfRule>
    <cfRule type="cellIs" dxfId="19" priority="3" operator="equal">
      <formula>"Pending"</formula>
    </cfRule>
    <cfRule type="cellIs" dxfId="18" priority="4" operator="equal">
      <formula>"Dropped"</formula>
    </cfRule>
    <cfRule type="cellIs" dxfId="17" priority="5" operator="equal">
      <formula>"Converted to Issue"</formula>
    </cfRule>
  </conditionalFormatting>
  <conditionalFormatting sqref="L3:L52">
    <cfRule type="expression" dxfId="16" priority="7">
      <formula>$L3&gt;=2</formula>
    </cfRule>
  </conditionalFormatting>
  <conditionalFormatting sqref="M3:M52">
    <cfRule type="cellIs" dxfId="15" priority="8" operator="equal">
      <formula>"Yes"</formula>
    </cfRule>
  </conditionalFormatting>
  <dataValidations count="5">
    <dataValidation type="list" allowBlank="1" errorTitle="Invalid entry" error="Pick a value from the list" sqref="D3:D52" xr:uid="{00000000-0002-0000-0300-000000000000}">
      <formula1>OwnerList</formula1>
      <formula2>0</formula2>
    </dataValidation>
    <dataValidation type="list" allowBlank="1" errorTitle="Invalid entry" error="Pick a value from the list" sqref="H3:H52" xr:uid="{00000000-0002-0000-0300-000001000000}">
      <formula1>TodoStatuses</formula1>
      <formula2>0</formula2>
    </dataValidation>
    <dataValidation type="list" allowBlank="1" errorTitle="Invalid entry" error="Pick a value from the list" sqref="I3:I52" xr:uid="{00000000-0002-0000-0300-000002000000}">
      <formula1>SourceCategories</formula1>
      <formula2>0</formula2>
    </dataValidation>
    <dataValidation type="list" allowBlank="1" errorTitle="Invalid entry" error="Pick a value from the list" sqref="M3:M52" xr:uid="{00000000-0002-0000-0300-000003000000}">
      <formula1>YesNo</formula1>
      <formula2>0</formula2>
    </dataValidation>
    <dataValidation type="list" allowBlank="1" sqref="B3:B52" xr:uid="{00000000-0002-0000-0300-000004000000}">
      <formula1>"TRUE,FALSE"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00"/>
  <sheetViews>
    <sheetView zoomScaleNormal="100" workbookViewId="0">
      <pane xSplit="3" ySplit="2" topLeftCell="F3" activePane="bottomRight" state="frozen"/>
      <selection pane="topRight" activeCell="D1" sqref="D1"/>
      <selection pane="bottomLeft" activeCell="A5" sqref="A5"/>
      <selection pane="bottomRight" activeCell="L3" sqref="L3"/>
    </sheetView>
  </sheetViews>
  <sheetFormatPr defaultColWidth="8.6640625" defaultRowHeight="14.4" x14ac:dyDescent="0.3"/>
  <cols>
    <col min="1" max="1" width="10.6640625" customWidth="1"/>
    <col min="2" max="2" width="10" customWidth="1"/>
    <col min="3" max="3" width="42" customWidth="1"/>
    <col min="4" max="4" width="14" customWidth="1"/>
    <col min="5" max="5" width="18" customWidth="1"/>
    <col min="6" max="6" width="12.33203125" customWidth="1"/>
    <col min="7" max="8" width="18" customWidth="1"/>
    <col min="9" max="9" width="14.21875" customWidth="1"/>
    <col min="10" max="10" width="13.33203125" customWidth="1"/>
    <col min="11" max="11" width="14" customWidth="1"/>
    <col min="12" max="12" width="24" customWidth="1"/>
    <col min="13" max="13" width="30" customWidth="1"/>
    <col min="14" max="14" width="18.109375" customWidth="1"/>
    <col min="15" max="15" width="18.77734375" customWidth="1"/>
    <col min="16" max="16" width="24" customWidth="1"/>
  </cols>
  <sheetData>
    <row r="1" spans="1:16" ht="15.6" x14ac:dyDescent="0.3">
      <c r="A1" s="44" t="s">
        <v>279</v>
      </c>
      <c r="B1" s="44"/>
      <c r="C1" s="44"/>
      <c r="D1" s="44"/>
      <c r="E1" s="44"/>
      <c r="F1" s="44"/>
    </row>
    <row r="2" spans="1:16" ht="27.75" customHeight="1" x14ac:dyDescent="0.3">
      <c r="A2" s="14" t="s">
        <v>148</v>
      </c>
      <c r="B2" s="14" t="s">
        <v>149</v>
      </c>
      <c r="C2" s="14" t="s">
        <v>150</v>
      </c>
      <c r="D2" s="14" t="s">
        <v>151</v>
      </c>
      <c r="E2" s="14" t="s">
        <v>140</v>
      </c>
      <c r="F2" s="14" t="s">
        <v>152</v>
      </c>
      <c r="G2" s="14" t="s">
        <v>153</v>
      </c>
      <c r="H2" s="14" t="s">
        <v>64</v>
      </c>
      <c r="I2" s="14" t="s">
        <v>138</v>
      </c>
      <c r="J2" s="14" t="s">
        <v>154</v>
      </c>
      <c r="K2" s="14" t="s">
        <v>34</v>
      </c>
      <c r="L2" s="14" t="s">
        <v>155</v>
      </c>
      <c r="M2" s="52" t="s">
        <v>280</v>
      </c>
      <c r="N2" s="14" t="s">
        <v>156</v>
      </c>
      <c r="O2" s="14" t="s">
        <v>157</v>
      </c>
      <c r="P2" s="14" t="s">
        <v>35</v>
      </c>
    </row>
    <row r="3" spans="1:16" ht="26.4" x14ac:dyDescent="0.3">
      <c r="A3" s="15" t="s">
        <v>158</v>
      </c>
      <c r="B3" s="15" t="s">
        <v>159</v>
      </c>
      <c r="C3" s="16" t="s">
        <v>160</v>
      </c>
      <c r="D3" s="15" t="s">
        <v>161</v>
      </c>
      <c r="E3" s="15" t="s">
        <v>37</v>
      </c>
      <c r="F3" s="15" t="s">
        <v>102</v>
      </c>
      <c r="G3" s="15" t="s">
        <v>94</v>
      </c>
      <c r="H3" s="15" t="s">
        <v>106</v>
      </c>
      <c r="I3" s="17">
        <v>46141</v>
      </c>
      <c r="J3" s="15">
        <f t="shared" ref="J3:J34" ca="1" si="0">IF(I3="","",TODAY()-I3)</f>
        <v>2</v>
      </c>
      <c r="K3" s="15" t="s">
        <v>162</v>
      </c>
      <c r="L3" s="16"/>
      <c r="M3" s="16"/>
      <c r="N3" s="15" t="s">
        <v>129</v>
      </c>
      <c r="O3" s="15" t="s">
        <v>129</v>
      </c>
      <c r="P3" s="16"/>
    </row>
    <row r="4" spans="1:16" x14ac:dyDescent="0.3">
      <c r="A4" s="15"/>
      <c r="B4" s="15"/>
      <c r="C4" s="16"/>
      <c r="D4" s="15"/>
      <c r="E4" s="15"/>
      <c r="F4" s="15"/>
      <c r="G4" s="15"/>
      <c r="H4" s="15"/>
      <c r="I4" s="17"/>
      <c r="J4" s="15" t="str">
        <f t="shared" ca="1" si="0"/>
        <v/>
      </c>
      <c r="K4" s="15"/>
      <c r="L4" s="16"/>
      <c r="M4" s="16"/>
      <c r="N4" s="15"/>
      <c r="O4" s="15"/>
      <c r="P4" s="16"/>
    </row>
    <row r="5" spans="1:16" x14ac:dyDescent="0.3">
      <c r="A5" s="15"/>
      <c r="B5" s="15"/>
      <c r="C5" s="16"/>
      <c r="D5" s="15"/>
      <c r="E5" s="15"/>
      <c r="F5" s="15"/>
      <c r="G5" s="15"/>
      <c r="H5" s="15"/>
      <c r="I5" s="17"/>
      <c r="J5" s="15" t="str">
        <f t="shared" ca="1" si="0"/>
        <v/>
      </c>
      <c r="K5" s="15"/>
      <c r="L5" s="16"/>
      <c r="M5" s="16"/>
      <c r="N5" s="15"/>
      <c r="O5" s="15"/>
      <c r="P5" s="16"/>
    </row>
    <row r="6" spans="1:16" x14ac:dyDescent="0.3">
      <c r="A6" s="15"/>
      <c r="B6" s="15"/>
      <c r="C6" s="16"/>
      <c r="D6" s="15"/>
      <c r="E6" s="15"/>
      <c r="F6" s="15"/>
      <c r="G6" s="15"/>
      <c r="H6" s="15"/>
      <c r="I6" s="17"/>
      <c r="J6" s="15" t="str">
        <f t="shared" ca="1" si="0"/>
        <v/>
      </c>
      <c r="K6" s="15"/>
      <c r="L6" s="16"/>
      <c r="M6" s="16"/>
      <c r="N6" s="15"/>
      <c r="O6" s="15"/>
      <c r="P6" s="16"/>
    </row>
    <row r="7" spans="1:16" x14ac:dyDescent="0.3">
      <c r="A7" s="15"/>
      <c r="B7" s="15"/>
      <c r="C7" s="16"/>
      <c r="D7" s="15"/>
      <c r="E7" s="15"/>
      <c r="F7" s="15"/>
      <c r="G7" s="15"/>
      <c r="H7" s="15"/>
      <c r="I7" s="17"/>
      <c r="J7" s="15" t="str">
        <f t="shared" ca="1" si="0"/>
        <v/>
      </c>
      <c r="K7" s="15"/>
      <c r="L7" s="16"/>
      <c r="M7" s="16"/>
      <c r="N7" s="15"/>
      <c r="O7" s="15"/>
      <c r="P7" s="16"/>
    </row>
    <row r="8" spans="1:16" x14ac:dyDescent="0.3">
      <c r="A8" s="15"/>
      <c r="B8" s="15"/>
      <c r="C8" s="16"/>
      <c r="D8" s="15"/>
      <c r="E8" s="15"/>
      <c r="F8" s="15"/>
      <c r="G8" s="15"/>
      <c r="H8" s="15"/>
      <c r="I8" s="17"/>
      <c r="J8" s="15" t="str">
        <f t="shared" ca="1" si="0"/>
        <v/>
      </c>
      <c r="K8" s="15"/>
      <c r="L8" s="16"/>
      <c r="M8" s="16"/>
      <c r="N8" s="15"/>
      <c r="O8" s="15"/>
      <c r="P8" s="16"/>
    </row>
    <row r="9" spans="1:16" x14ac:dyDescent="0.3">
      <c r="A9" s="15"/>
      <c r="B9" s="15"/>
      <c r="C9" s="16"/>
      <c r="D9" s="15"/>
      <c r="E9" s="15"/>
      <c r="F9" s="15"/>
      <c r="G9" s="15"/>
      <c r="H9" s="15"/>
      <c r="I9" s="17"/>
      <c r="J9" s="15" t="str">
        <f t="shared" ca="1" si="0"/>
        <v/>
      </c>
      <c r="K9" s="15"/>
      <c r="L9" s="16"/>
      <c r="M9" s="16"/>
      <c r="N9" s="15"/>
      <c r="O9" s="15"/>
      <c r="P9" s="16"/>
    </row>
    <row r="10" spans="1:16" x14ac:dyDescent="0.3">
      <c r="A10" s="15"/>
      <c r="B10" s="15"/>
      <c r="C10" s="16"/>
      <c r="D10" s="15"/>
      <c r="E10" s="15"/>
      <c r="F10" s="15"/>
      <c r="G10" s="15"/>
      <c r="H10" s="15"/>
      <c r="I10" s="17"/>
      <c r="J10" s="15" t="str">
        <f t="shared" ca="1" si="0"/>
        <v/>
      </c>
      <c r="K10" s="15"/>
      <c r="L10" s="16"/>
      <c r="M10" s="16"/>
      <c r="N10" s="15"/>
      <c r="O10" s="15"/>
      <c r="P10" s="16"/>
    </row>
    <row r="11" spans="1:16" x14ac:dyDescent="0.3">
      <c r="A11" s="15"/>
      <c r="B11" s="15"/>
      <c r="C11" s="16"/>
      <c r="D11" s="15"/>
      <c r="E11" s="15"/>
      <c r="F11" s="15"/>
      <c r="G11" s="15"/>
      <c r="H11" s="15"/>
      <c r="I11" s="17"/>
      <c r="J11" s="15" t="str">
        <f t="shared" ca="1" si="0"/>
        <v/>
      </c>
      <c r="K11" s="15"/>
      <c r="L11" s="16"/>
      <c r="M11" s="16"/>
      <c r="N11" s="15"/>
      <c r="O11" s="15"/>
      <c r="P11" s="16"/>
    </row>
    <row r="12" spans="1:16" x14ac:dyDescent="0.3">
      <c r="A12" s="15"/>
      <c r="B12" s="15"/>
      <c r="C12" s="16"/>
      <c r="D12" s="15"/>
      <c r="E12" s="15"/>
      <c r="F12" s="15"/>
      <c r="G12" s="15"/>
      <c r="H12" s="15"/>
      <c r="I12" s="17"/>
      <c r="J12" s="15" t="str">
        <f t="shared" ca="1" si="0"/>
        <v/>
      </c>
      <c r="K12" s="15"/>
      <c r="L12" s="16"/>
      <c r="M12" s="16"/>
      <c r="N12" s="15"/>
      <c r="O12" s="15"/>
      <c r="P12" s="16"/>
    </row>
    <row r="13" spans="1:16" x14ac:dyDescent="0.3">
      <c r="A13" s="15"/>
      <c r="B13" s="15"/>
      <c r="C13" s="16"/>
      <c r="D13" s="15"/>
      <c r="E13" s="15"/>
      <c r="F13" s="15"/>
      <c r="G13" s="15"/>
      <c r="H13" s="15"/>
      <c r="I13" s="17"/>
      <c r="J13" s="15" t="str">
        <f t="shared" ca="1" si="0"/>
        <v/>
      </c>
      <c r="K13" s="15"/>
      <c r="L13" s="16"/>
      <c r="M13" s="16"/>
      <c r="N13" s="15"/>
      <c r="O13" s="15"/>
      <c r="P13" s="16"/>
    </row>
    <row r="14" spans="1:16" x14ac:dyDescent="0.3">
      <c r="A14" s="15"/>
      <c r="B14" s="15"/>
      <c r="C14" s="16"/>
      <c r="D14" s="15"/>
      <c r="E14" s="15"/>
      <c r="F14" s="15"/>
      <c r="G14" s="15"/>
      <c r="H14" s="15"/>
      <c r="I14" s="17"/>
      <c r="J14" s="15" t="str">
        <f t="shared" ca="1" si="0"/>
        <v/>
      </c>
      <c r="K14" s="15"/>
      <c r="L14" s="16"/>
      <c r="M14" s="16"/>
      <c r="N14" s="15"/>
      <c r="O14" s="15"/>
      <c r="P14" s="16"/>
    </row>
    <row r="15" spans="1:16" x14ac:dyDescent="0.3">
      <c r="A15" s="15"/>
      <c r="B15" s="15"/>
      <c r="C15" s="16"/>
      <c r="D15" s="15"/>
      <c r="E15" s="15"/>
      <c r="F15" s="15"/>
      <c r="G15" s="15"/>
      <c r="H15" s="15"/>
      <c r="I15" s="17"/>
      <c r="J15" s="15" t="str">
        <f t="shared" ca="1" si="0"/>
        <v/>
      </c>
      <c r="K15" s="15"/>
      <c r="L15" s="16"/>
      <c r="M15" s="16"/>
      <c r="N15" s="15"/>
      <c r="O15" s="15"/>
      <c r="P15" s="16"/>
    </row>
    <row r="16" spans="1:16" x14ac:dyDescent="0.3">
      <c r="A16" s="15"/>
      <c r="B16" s="15"/>
      <c r="C16" s="16"/>
      <c r="D16" s="15"/>
      <c r="E16" s="15"/>
      <c r="F16" s="15"/>
      <c r="G16" s="15"/>
      <c r="H16" s="15"/>
      <c r="I16" s="17"/>
      <c r="J16" s="15" t="str">
        <f t="shared" ca="1" si="0"/>
        <v/>
      </c>
      <c r="K16" s="15"/>
      <c r="L16" s="16"/>
      <c r="M16" s="16"/>
      <c r="N16" s="15"/>
      <c r="O16" s="15"/>
      <c r="P16" s="16"/>
    </row>
    <row r="17" spans="1:16" x14ac:dyDescent="0.3">
      <c r="A17" s="15"/>
      <c r="B17" s="15"/>
      <c r="C17" s="16"/>
      <c r="D17" s="15"/>
      <c r="E17" s="15"/>
      <c r="F17" s="15"/>
      <c r="G17" s="15"/>
      <c r="H17" s="15"/>
      <c r="I17" s="17"/>
      <c r="J17" s="15" t="str">
        <f t="shared" ca="1" si="0"/>
        <v/>
      </c>
      <c r="K17" s="15"/>
      <c r="L17" s="16"/>
      <c r="M17" s="16"/>
      <c r="N17" s="15"/>
      <c r="O17" s="15"/>
      <c r="P17" s="16"/>
    </row>
    <row r="18" spans="1:16" x14ac:dyDescent="0.3">
      <c r="A18" s="15"/>
      <c r="B18" s="15"/>
      <c r="C18" s="16"/>
      <c r="D18" s="15"/>
      <c r="E18" s="15"/>
      <c r="F18" s="15"/>
      <c r="G18" s="15"/>
      <c r="H18" s="15"/>
      <c r="I18" s="17"/>
      <c r="J18" s="15" t="str">
        <f t="shared" ca="1" si="0"/>
        <v/>
      </c>
      <c r="K18" s="15"/>
      <c r="L18" s="16"/>
      <c r="M18" s="16"/>
      <c r="N18" s="15"/>
      <c r="O18" s="15"/>
      <c r="P18" s="16"/>
    </row>
    <row r="19" spans="1:16" x14ac:dyDescent="0.3">
      <c r="A19" s="15"/>
      <c r="B19" s="15"/>
      <c r="C19" s="16"/>
      <c r="D19" s="15"/>
      <c r="E19" s="15"/>
      <c r="F19" s="15"/>
      <c r="G19" s="15"/>
      <c r="H19" s="15"/>
      <c r="I19" s="17"/>
      <c r="J19" s="15" t="str">
        <f t="shared" ca="1" si="0"/>
        <v/>
      </c>
      <c r="K19" s="15"/>
      <c r="L19" s="16"/>
      <c r="M19" s="16"/>
      <c r="N19" s="15"/>
      <c r="O19" s="15"/>
      <c r="P19" s="16"/>
    </row>
    <row r="20" spans="1:16" x14ac:dyDescent="0.3">
      <c r="A20" s="15"/>
      <c r="B20" s="15"/>
      <c r="C20" s="16"/>
      <c r="D20" s="15"/>
      <c r="E20" s="15"/>
      <c r="F20" s="15"/>
      <c r="G20" s="15"/>
      <c r="H20" s="15"/>
      <c r="I20" s="17"/>
      <c r="J20" s="15" t="str">
        <f t="shared" ca="1" si="0"/>
        <v/>
      </c>
      <c r="K20" s="15"/>
      <c r="L20" s="16"/>
      <c r="M20" s="16"/>
      <c r="N20" s="15"/>
      <c r="O20" s="15"/>
      <c r="P20" s="16"/>
    </row>
    <row r="21" spans="1:16" x14ac:dyDescent="0.3">
      <c r="A21" s="15"/>
      <c r="B21" s="15"/>
      <c r="C21" s="16"/>
      <c r="D21" s="15"/>
      <c r="E21" s="15"/>
      <c r="F21" s="15"/>
      <c r="G21" s="15"/>
      <c r="H21" s="15"/>
      <c r="I21" s="17"/>
      <c r="J21" s="15" t="str">
        <f t="shared" ca="1" si="0"/>
        <v/>
      </c>
      <c r="K21" s="15"/>
      <c r="L21" s="16"/>
      <c r="M21" s="16"/>
      <c r="N21" s="15"/>
      <c r="O21" s="15"/>
      <c r="P21" s="16"/>
    </row>
    <row r="22" spans="1:16" x14ac:dyDescent="0.3">
      <c r="A22" s="15"/>
      <c r="B22" s="15"/>
      <c r="C22" s="16"/>
      <c r="D22" s="15"/>
      <c r="E22" s="15"/>
      <c r="F22" s="15"/>
      <c r="G22" s="15"/>
      <c r="H22" s="15"/>
      <c r="I22" s="17"/>
      <c r="J22" s="15" t="str">
        <f t="shared" ca="1" si="0"/>
        <v/>
      </c>
      <c r="K22" s="15"/>
      <c r="L22" s="16"/>
      <c r="M22" s="16"/>
      <c r="N22" s="15"/>
      <c r="O22" s="15"/>
      <c r="P22" s="16"/>
    </row>
    <row r="23" spans="1:16" x14ac:dyDescent="0.3">
      <c r="A23" s="15"/>
      <c r="B23" s="15"/>
      <c r="C23" s="16"/>
      <c r="D23" s="15"/>
      <c r="E23" s="15"/>
      <c r="F23" s="15"/>
      <c r="G23" s="15"/>
      <c r="H23" s="15"/>
      <c r="I23" s="17"/>
      <c r="J23" s="15" t="str">
        <f t="shared" ca="1" si="0"/>
        <v/>
      </c>
      <c r="K23" s="15"/>
      <c r="L23" s="16"/>
      <c r="M23" s="16"/>
      <c r="N23" s="15"/>
      <c r="O23" s="15"/>
      <c r="P23" s="16"/>
    </row>
    <row r="24" spans="1:16" x14ac:dyDescent="0.3">
      <c r="A24" s="15"/>
      <c r="B24" s="15"/>
      <c r="C24" s="16"/>
      <c r="D24" s="15"/>
      <c r="E24" s="15"/>
      <c r="F24" s="15"/>
      <c r="G24" s="15"/>
      <c r="H24" s="15"/>
      <c r="I24" s="17"/>
      <c r="J24" s="15" t="str">
        <f t="shared" ca="1" si="0"/>
        <v/>
      </c>
      <c r="K24" s="15"/>
      <c r="L24" s="16"/>
      <c r="M24" s="16"/>
      <c r="N24" s="15"/>
      <c r="O24" s="15"/>
      <c r="P24" s="16"/>
    </row>
    <row r="25" spans="1:16" x14ac:dyDescent="0.3">
      <c r="A25" s="15"/>
      <c r="B25" s="15"/>
      <c r="C25" s="16"/>
      <c r="D25" s="15"/>
      <c r="E25" s="15"/>
      <c r="F25" s="15"/>
      <c r="G25" s="15"/>
      <c r="H25" s="15"/>
      <c r="I25" s="17"/>
      <c r="J25" s="15" t="str">
        <f t="shared" ca="1" si="0"/>
        <v/>
      </c>
      <c r="K25" s="15"/>
      <c r="L25" s="16"/>
      <c r="M25" s="16"/>
      <c r="N25" s="15"/>
      <c r="O25" s="15"/>
      <c r="P25" s="16"/>
    </row>
    <row r="26" spans="1:16" x14ac:dyDescent="0.3">
      <c r="A26" s="15"/>
      <c r="B26" s="15"/>
      <c r="C26" s="16"/>
      <c r="D26" s="15"/>
      <c r="E26" s="15"/>
      <c r="F26" s="15"/>
      <c r="G26" s="15"/>
      <c r="H26" s="15"/>
      <c r="I26" s="17"/>
      <c r="J26" s="15" t="str">
        <f t="shared" ca="1" si="0"/>
        <v/>
      </c>
      <c r="K26" s="15"/>
      <c r="L26" s="16"/>
      <c r="M26" s="16"/>
      <c r="N26" s="15"/>
      <c r="O26" s="15"/>
      <c r="P26" s="16"/>
    </row>
    <row r="27" spans="1:16" x14ac:dyDescent="0.3">
      <c r="A27" s="15"/>
      <c r="B27" s="15"/>
      <c r="C27" s="16"/>
      <c r="D27" s="15"/>
      <c r="E27" s="15"/>
      <c r="F27" s="15"/>
      <c r="G27" s="15"/>
      <c r="H27" s="15"/>
      <c r="I27" s="17"/>
      <c r="J27" s="15" t="str">
        <f t="shared" ca="1" si="0"/>
        <v/>
      </c>
      <c r="K27" s="15"/>
      <c r="L27" s="16"/>
      <c r="M27" s="16"/>
      <c r="N27" s="15"/>
      <c r="O27" s="15"/>
      <c r="P27" s="16"/>
    </row>
    <row r="28" spans="1:16" x14ac:dyDescent="0.3">
      <c r="A28" s="15"/>
      <c r="B28" s="15"/>
      <c r="C28" s="16"/>
      <c r="D28" s="15"/>
      <c r="E28" s="15"/>
      <c r="F28" s="15"/>
      <c r="G28" s="15"/>
      <c r="H28" s="15"/>
      <c r="I28" s="17"/>
      <c r="J28" s="15" t="str">
        <f t="shared" ca="1" si="0"/>
        <v/>
      </c>
      <c r="K28" s="15"/>
      <c r="L28" s="16"/>
      <c r="M28" s="16"/>
      <c r="N28" s="15"/>
      <c r="O28" s="15"/>
      <c r="P28" s="16"/>
    </row>
    <row r="29" spans="1:16" x14ac:dyDescent="0.3">
      <c r="A29" s="15"/>
      <c r="B29" s="15"/>
      <c r="C29" s="16"/>
      <c r="D29" s="15"/>
      <c r="E29" s="15"/>
      <c r="F29" s="15"/>
      <c r="G29" s="15"/>
      <c r="H29" s="15"/>
      <c r="I29" s="17"/>
      <c r="J29" s="15" t="str">
        <f t="shared" ca="1" si="0"/>
        <v/>
      </c>
      <c r="K29" s="15"/>
      <c r="L29" s="16"/>
      <c r="M29" s="16"/>
      <c r="N29" s="15"/>
      <c r="O29" s="15"/>
      <c r="P29" s="16"/>
    </row>
    <row r="30" spans="1:16" x14ac:dyDescent="0.3">
      <c r="A30" s="15"/>
      <c r="B30" s="15"/>
      <c r="C30" s="16"/>
      <c r="D30" s="15"/>
      <c r="E30" s="15"/>
      <c r="F30" s="15"/>
      <c r="G30" s="15"/>
      <c r="H30" s="15"/>
      <c r="I30" s="17"/>
      <c r="J30" s="15" t="str">
        <f t="shared" ca="1" si="0"/>
        <v/>
      </c>
      <c r="K30" s="15"/>
      <c r="L30" s="16"/>
      <c r="M30" s="16"/>
      <c r="N30" s="15"/>
      <c r="O30" s="15"/>
      <c r="P30" s="16"/>
    </row>
    <row r="31" spans="1:16" x14ac:dyDescent="0.3">
      <c r="A31" s="15"/>
      <c r="B31" s="15"/>
      <c r="C31" s="16"/>
      <c r="D31" s="15"/>
      <c r="E31" s="15"/>
      <c r="F31" s="15"/>
      <c r="G31" s="15"/>
      <c r="H31" s="15"/>
      <c r="I31" s="17"/>
      <c r="J31" s="15" t="str">
        <f t="shared" ca="1" si="0"/>
        <v/>
      </c>
      <c r="K31" s="15"/>
      <c r="L31" s="16"/>
      <c r="M31" s="16"/>
      <c r="N31" s="15"/>
      <c r="O31" s="15"/>
      <c r="P31" s="16"/>
    </row>
    <row r="32" spans="1:16" x14ac:dyDescent="0.3">
      <c r="A32" s="15"/>
      <c r="B32" s="15"/>
      <c r="C32" s="16"/>
      <c r="D32" s="15"/>
      <c r="E32" s="15"/>
      <c r="F32" s="15"/>
      <c r="G32" s="15"/>
      <c r="H32" s="15"/>
      <c r="I32" s="17"/>
      <c r="J32" s="15" t="str">
        <f t="shared" ca="1" si="0"/>
        <v/>
      </c>
      <c r="K32" s="15"/>
      <c r="L32" s="16"/>
      <c r="M32" s="16"/>
      <c r="N32" s="15"/>
      <c r="O32" s="15"/>
      <c r="P32" s="16"/>
    </row>
    <row r="33" spans="1:16" x14ac:dyDescent="0.3">
      <c r="A33" s="15"/>
      <c r="B33" s="15"/>
      <c r="C33" s="16"/>
      <c r="D33" s="15"/>
      <c r="E33" s="15"/>
      <c r="F33" s="15"/>
      <c r="G33" s="15"/>
      <c r="H33" s="15"/>
      <c r="I33" s="17"/>
      <c r="J33" s="15" t="str">
        <f t="shared" ca="1" si="0"/>
        <v/>
      </c>
      <c r="K33" s="15"/>
      <c r="L33" s="16"/>
      <c r="M33" s="16"/>
      <c r="N33" s="15"/>
      <c r="O33" s="15"/>
      <c r="P33" s="16"/>
    </row>
    <row r="34" spans="1:16" x14ac:dyDescent="0.3">
      <c r="A34" s="15"/>
      <c r="B34" s="15"/>
      <c r="C34" s="16"/>
      <c r="D34" s="15"/>
      <c r="E34" s="15"/>
      <c r="F34" s="15"/>
      <c r="G34" s="15"/>
      <c r="H34" s="15"/>
      <c r="I34" s="17"/>
      <c r="J34" s="15" t="str">
        <f t="shared" ca="1" si="0"/>
        <v/>
      </c>
      <c r="K34" s="15"/>
      <c r="L34" s="16"/>
      <c r="M34" s="16"/>
      <c r="N34" s="15"/>
      <c r="O34" s="15"/>
      <c r="P34" s="16"/>
    </row>
    <row r="35" spans="1:16" x14ac:dyDescent="0.3">
      <c r="A35" s="15"/>
      <c r="B35" s="15"/>
      <c r="C35" s="16"/>
      <c r="D35" s="15"/>
      <c r="E35" s="15"/>
      <c r="F35" s="15"/>
      <c r="G35" s="15"/>
      <c r="H35" s="15"/>
      <c r="I35" s="17"/>
      <c r="J35" s="15" t="str">
        <f t="shared" ref="J35:J66" ca="1" si="1">IF(I35="","",TODAY()-I35)</f>
        <v/>
      </c>
      <c r="K35" s="15"/>
      <c r="L35" s="16"/>
      <c r="M35" s="16"/>
      <c r="N35" s="15"/>
      <c r="O35" s="15"/>
      <c r="P35" s="16"/>
    </row>
    <row r="36" spans="1:16" x14ac:dyDescent="0.3">
      <c r="A36" s="15"/>
      <c r="B36" s="15"/>
      <c r="C36" s="16"/>
      <c r="D36" s="15"/>
      <c r="E36" s="15"/>
      <c r="F36" s="15"/>
      <c r="G36" s="15"/>
      <c r="H36" s="15"/>
      <c r="I36" s="17"/>
      <c r="J36" s="15" t="str">
        <f t="shared" ca="1" si="1"/>
        <v/>
      </c>
      <c r="K36" s="15"/>
      <c r="L36" s="16"/>
      <c r="M36" s="16"/>
      <c r="N36" s="15"/>
      <c r="O36" s="15"/>
      <c r="P36" s="16"/>
    </row>
    <row r="37" spans="1:16" x14ac:dyDescent="0.3">
      <c r="A37" s="15"/>
      <c r="B37" s="15"/>
      <c r="C37" s="16"/>
      <c r="D37" s="15"/>
      <c r="E37" s="15"/>
      <c r="F37" s="15"/>
      <c r="G37" s="15"/>
      <c r="H37" s="15"/>
      <c r="I37" s="17"/>
      <c r="J37" s="15" t="str">
        <f t="shared" ca="1" si="1"/>
        <v/>
      </c>
      <c r="K37" s="15"/>
      <c r="L37" s="16"/>
      <c r="M37" s="16"/>
      <c r="N37" s="15"/>
      <c r="O37" s="15"/>
      <c r="P37" s="16"/>
    </row>
    <row r="38" spans="1:16" x14ac:dyDescent="0.3">
      <c r="A38" s="15"/>
      <c r="B38" s="15"/>
      <c r="C38" s="16"/>
      <c r="D38" s="15"/>
      <c r="E38" s="15"/>
      <c r="F38" s="15"/>
      <c r="G38" s="15"/>
      <c r="H38" s="15"/>
      <c r="I38" s="17"/>
      <c r="J38" s="15" t="str">
        <f t="shared" ca="1" si="1"/>
        <v/>
      </c>
      <c r="K38" s="15"/>
      <c r="L38" s="16"/>
      <c r="M38" s="16"/>
      <c r="N38" s="15"/>
      <c r="O38" s="15"/>
      <c r="P38" s="16"/>
    </row>
    <row r="39" spans="1:16" x14ac:dyDescent="0.3">
      <c r="A39" s="15"/>
      <c r="B39" s="15"/>
      <c r="C39" s="16"/>
      <c r="D39" s="15"/>
      <c r="E39" s="15"/>
      <c r="F39" s="15"/>
      <c r="G39" s="15"/>
      <c r="H39" s="15"/>
      <c r="I39" s="17"/>
      <c r="J39" s="15" t="str">
        <f t="shared" ca="1" si="1"/>
        <v/>
      </c>
      <c r="K39" s="15"/>
      <c r="L39" s="16"/>
      <c r="M39" s="16"/>
      <c r="N39" s="15"/>
      <c r="O39" s="15"/>
      <c r="P39" s="16"/>
    </row>
    <row r="40" spans="1:16" x14ac:dyDescent="0.3">
      <c r="A40" s="15"/>
      <c r="B40" s="15"/>
      <c r="C40" s="16"/>
      <c r="D40" s="15"/>
      <c r="E40" s="15"/>
      <c r="F40" s="15"/>
      <c r="G40" s="15"/>
      <c r="H40" s="15"/>
      <c r="I40" s="17"/>
      <c r="J40" s="15" t="str">
        <f t="shared" ca="1" si="1"/>
        <v/>
      </c>
      <c r="K40" s="15"/>
      <c r="L40" s="16"/>
      <c r="M40" s="16"/>
      <c r="N40" s="15"/>
      <c r="O40" s="15"/>
      <c r="P40" s="16"/>
    </row>
    <row r="41" spans="1:16" x14ac:dyDescent="0.3">
      <c r="A41" s="15"/>
      <c r="B41" s="15"/>
      <c r="C41" s="16"/>
      <c r="D41" s="15"/>
      <c r="E41" s="15"/>
      <c r="F41" s="15"/>
      <c r="G41" s="15"/>
      <c r="H41" s="15"/>
      <c r="I41" s="17"/>
      <c r="J41" s="15" t="str">
        <f t="shared" ca="1" si="1"/>
        <v/>
      </c>
      <c r="K41" s="15"/>
      <c r="L41" s="16"/>
      <c r="M41" s="16"/>
      <c r="N41" s="15"/>
      <c r="O41" s="15"/>
      <c r="P41" s="16"/>
    </row>
    <row r="42" spans="1:16" x14ac:dyDescent="0.3">
      <c r="A42" s="15"/>
      <c r="B42" s="15"/>
      <c r="C42" s="16"/>
      <c r="D42" s="15"/>
      <c r="E42" s="15"/>
      <c r="F42" s="15"/>
      <c r="G42" s="15"/>
      <c r="H42" s="15"/>
      <c r="I42" s="17"/>
      <c r="J42" s="15" t="str">
        <f t="shared" ca="1" si="1"/>
        <v/>
      </c>
      <c r="K42" s="15"/>
      <c r="L42" s="16"/>
      <c r="M42" s="16"/>
      <c r="N42" s="15"/>
      <c r="O42" s="15"/>
      <c r="P42" s="16"/>
    </row>
    <row r="43" spans="1:16" x14ac:dyDescent="0.3">
      <c r="A43" s="15"/>
      <c r="B43" s="15"/>
      <c r="C43" s="16"/>
      <c r="D43" s="15"/>
      <c r="E43" s="15"/>
      <c r="F43" s="15"/>
      <c r="G43" s="15"/>
      <c r="H43" s="15"/>
      <c r="I43" s="17"/>
      <c r="J43" s="15" t="str">
        <f t="shared" ca="1" si="1"/>
        <v/>
      </c>
      <c r="K43" s="15"/>
      <c r="L43" s="16"/>
      <c r="M43" s="16"/>
      <c r="N43" s="15"/>
      <c r="O43" s="15"/>
      <c r="P43" s="16"/>
    </row>
    <row r="44" spans="1:16" x14ac:dyDescent="0.3">
      <c r="A44" s="15"/>
      <c r="B44" s="15"/>
      <c r="C44" s="16"/>
      <c r="D44" s="15"/>
      <c r="E44" s="15"/>
      <c r="F44" s="15"/>
      <c r="G44" s="15"/>
      <c r="H44" s="15"/>
      <c r="I44" s="17"/>
      <c r="J44" s="15" t="str">
        <f t="shared" ca="1" si="1"/>
        <v/>
      </c>
      <c r="K44" s="15"/>
      <c r="L44" s="16"/>
      <c r="M44" s="16"/>
      <c r="N44" s="15"/>
      <c r="O44" s="15"/>
      <c r="P44" s="16"/>
    </row>
    <row r="45" spans="1:16" x14ac:dyDescent="0.3">
      <c r="A45" s="15"/>
      <c r="B45" s="15"/>
      <c r="C45" s="16"/>
      <c r="D45" s="15"/>
      <c r="E45" s="15"/>
      <c r="F45" s="15"/>
      <c r="G45" s="15"/>
      <c r="H45" s="15"/>
      <c r="I45" s="17"/>
      <c r="J45" s="15" t="str">
        <f t="shared" ca="1" si="1"/>
        <v/>
      </c>
      <c r="K45" s="15"/>
      <c r="L45" s="16"/>
      <c r="M45" s="16"/>
      <c r="N45" s="15"/>
      <c r="O45" s="15"/>
      <c r="P45" s="16"/>
    </row>
    <row r="46" spans="1:16" x14ac:dyDescent="0.3">
      <c r="A46" s="15"/>
      <c r="B46" s="15"/>
      <c r="C46" s="16"/>
      <c r="D46" s="15"/>
      <c r="E46" s="15"/>
      <c r="F46" s="15"/>
      <c r="G46" s="15"/>
      <c r="H46" s="15"/>
      <c r="I46" s="17"/>
      <c r="J46" s="15" t="str">
        <f t="shared" ca="1" si="1"/>
        <v/>
      </c>
      <c r="K46" s="15"/>
      <c r="L46" s="16"/>
      <c r="M46" s="16"/>
      <c r="N46" s="15"/>
      <c r="O46" s="15"/>
      <c r="P46" s="16"/>
    </row>
    <row r="47" spans="1:16" x14ac:dyDescent="0.3">
      <c r="A47" s="15"/>
      <c r="B47" s="15"/>
      <c r="C47" s="16"/>
      <c r="D47" s="15"/>
      <c r="E47" s="15"/>
      <c r="F47" s="15"/>
      <c r="G47" s="15"/>
      <c r="H47" s="15"/>
      <c r="I47" s="17"/>
      <c r="J47" s="15" t="str">
        <f t="shared" ca="1" si="1"/>
        <v/>
      </c>
      <c r="K47" s="15"/>
      <c r="L47" s="16"/>
      <c r="M47" s="16"/>
      <c r="N47" s="15"/>
      <c r="O47" s="15"/>
      <c r="P47" s="16"/>
    </row>
    <row r="48" spans="1:16" x14ac:dyDescent="0.3">
      <c r="A48" s="15"/>
      <c r="B48" s="15"/>
      <c r="C48" s="16"/>
      <c r="D48" s="15"/>
      <c r="E48" s="15"/>
      <c r="F48" s="15"/>
      <c r="G48" s="15"/>
      <c r="H48" s="15"/>
      <c r="I48" s="17"/>
      <c r="J48" s="15" t="str">
        <f t="shared" ca="1" si="1"/>
        <v/>
      </c>
      <c r="K48" s="15"/>
      <c r="L48" s="16"/>
      <c r="M48" s="16"/>
      <c r="N48" s="15"/>
      <c r="O48" s="15"/>
      <c r="P48" s="16"/>
    </row>
    <row r="49" spans="1:16" x14ac:dyDescent="0.3">
      <c r="A49" s="15"/>
      <c r="B49" s="15"/>
      <c r="C49" s="16"/>
      <c r="D49" s="15"/>
      <c r="E49" s="15"/>
      <c r="F49" s="15"/>
      <c r="G49" s="15"/>
      <c r="H49" s="15"/>
      <c r="I49" s="17"/>
      <c r="J49" s="15" t="str">
        <f t="shared" ca="1" si="1"/>
        <v/>
      </c>
      <c r="K49" s="15"/>
      <c r="L49" s="16"/>
      <c r="M49" s="16"/>
      <c r="N49" s="15"/>
      <c r="O49" s="15"/>
      <c r="P49" s="16"/>
    </row>
    <row r="50" spans="1:16" x14ac:dyDescent="0.3">
      <c r="A50" s="15"/>
      <c r="B50" s="15"/>
      <c r="C50" s="16"/>
      <c r="D50" s="15"/>
      <c r="E50" s="15"/>
      <c r="F50" s="15"/>
      <c r="G50" s="15"/>
      <c r="H50" s="15"/>
      <c r="I50" s="17"/>
      <c r="J50" s="15" t="str">
        <f t="shared" ca="1" si="1"/>
        <v/>
      </c>
      <c r="K50" s="15"/>
      <c r="L50" s="16"/>
      <c r="M50" s="16"/>
      <c r="N50" s="15"/>
      <c r="O50" s="15"/>
      <c r="P50" s="16"/>
    </row>
    <row r="51" spans="1:16" x14ac:dyDescent="0.3">
      <c r="A51" s="15"/>
      <c r="B51" s="15"/>
      <c r="C51" s="16"/>
      <c r="D51" s="15"/>
      <c r="E51" s="15"/>
      <c r="F51" s="15"/>
      <c r="G51" s="15"/>
      <c r="H51" s="15"/>
      <c r="I51" s="17"/>
      <c r="J51" s="15" t="str">
        <f t="shared" ca="1" si="1"/>
        <v/>
      </c>
      <c r="K51" s="15"/>
      <c r="L51" s="16"/>
      <c r="M51" s="16"/>
      <c r="N51" s="15"/>
      <c r="O51" s="15"/>
      <c r="P51" s="16"/>
    </row>
    <row r="52" spans="1:16" x14ac:dyDescent="0.3">
      <c r="A52" s="15"/>
      <c r="B52" s="15"/>
      <c r="C52" s="16"/>
      <c r="D52" s="15"/>
      <c r="E52" s="15"/>
      <c r="F52" s="15"/>
      <c r="G52" s="15"/>
      <c r="H52" s="15"/>
      <c r="I52" s="17"/>
      <c r="J52" s="15" t="str">
        <f t="shared" ca="1" si="1"/>
        <v/>
      </c>
      <c r="K52" s="15"/>
      <c r="L52" s="16"/>
      <c r="M52" s="16"/>
      <c r="N52" s="15"/>
      <c r="O52" s="15"/>
      <c r="P52" s="16"/>
    </row>
    <row r="53" spans="1:16" x14ac:dyDescent="0.3">
      <c r="A53" s="15"/>
      <c r="B53" s="15"/>
      <c r="C53" s="16"/>
      <c r="D53" s="15"/>
      <c r="E53" s="15"/>
      <c r="F53" s="15"/>
      <c r="G53" s="15"/>
      <c r="H53" s="15"/>
      <c r="I53" s="17"/>
      <c r="J53" s="15" t="str">
        <f t="shared" ca="1" si="1"/>
        <v/>
      </c>
      <c r="K53" s="15"/>
      <c r="L53" s="16"/>
      <c r="M53" s="16"/>
      <c r="N53" s="15"/>
      <c r="O53" s="15"/>
      <c r="P53" s="16"/>
    </row>
    <row r="54" spans="1:16" x14ac:dyDescent="0.3">
      <c r="A54" s="15"/>
      <c r="B54" s="15"/>
      <c r="C54" s="16"/>
      <c r="D54" s="15"/>
      <c r="E54" s="15"/>
      <c r="F54" s="15"/>
      <c r="G54" s="15"/>
      <c r="H54" s="15"/>
      <c r="I54" s="17"/>
      <c r="J54" s="15" t="str">
        <f t="shared" ca="1" si="1"/>
        <v/>
      </c>
      <c r="K54" s="15"/>
      <c r="L54" s="16"/>
      <c r="M54" s="16"/>
      <c r="N54" s="15"/>
      <c r="O54" s="15"/>
      <c r="P54" s="16"/>
    </row>
    <row r="55" spans="1:16" x14ac:dyDescent="0.3">
      <c r="A55" s="15"/>
      <c r="B55" s="15"/>
      <c r="C55" s="16"/>
      <c r="D55" s="15"/>
      <c r="E55" s="15"/>
      <c r="F55" s="15"/>
      <c r="G55" s="15"/>
      <c r="H55" s="15"/>
      <c r="I55" s="17"/>
      <c r="J55" s="15" t="str">
        <f t="shared" ca="1" si="1"/>
        <v/>
      </c>
      <c r="K55" s="15"/>
      <c r="L55" s="16"/>
      <c r="M55" s="16"/>
      <c r="N55" s="15"/>
      <c r="O55" s="15"/>
      <c r="P55" s="16"/>
    </row>
    <row r="56" spans="1:16" x14ac:dyDescent="0.3">
      <c r="A56" s="15"/>
      <c r="B56" s="15"/>
      <c r="C56" s="16"/>
      <c r="D56" s="15"/>
      <c r="E56" s="15"/>
      <c r="F56" s="15"/>
      <c r="G56" s="15"/>
      <c r="H56" s="15"/>
      <c r="I56" s="17"/>
      <c r="J56" s="15" t="str">
        <f t="shared" ca="1" si="1"/>
        <v/>
      </c>
      <c r="K56" s="15"/>
      <c r="L56" s="16"/>
      <c r="M56" s="16"/>
      <c r="N56" s="15"/>
      <c r="O56" s="15"/>
      <c r="P56" s="16"/>
    </row>
    <row r="57" spans="1:16" x14ac:dyDescent="0.3">
      <c r="A57" s="15"/>
      <c r="B57" s="15"/>
      <c r="C57" s="16"/>
      <c r="D57" s="15"/>
      <c r="E57" s="15"/>
      <c r="F57" s="15"/>
      <c r="G57" s="15"/>
      <c r="H57" s="15"/>
      <c r="I57" s="17"/>
      <c r="J57" s="15" t="str">
        <f t="shared" ca="1" si="1"/>
        <v/>
      </c>
      <c r="K57" s="15"/>
      <c r="L57" s="16"/>
      <c r="M57" s="16"/>
      <c r="N57" s="15"/>
      <c r="O57" s="15"/>
      <c r="P57" s="16"/>
    </row>
    <row r="58" spans="1:16" x14ac:dyDescent="0.3">
      <c r="A58" s="15"/>
      <c r="B58" s="15"/>
      <c r="C58" s="16"/>
      <c r="D58" s="15"/>
      <c r="E58" s="15"/>
      <c r="F58" s="15"/>
      <c r="G58" s="15"/>
      <c r="H58" s="15"/>
      <c r="I58" s="17"/>
      <c r="J58" s="15" t="str">
        <f t="shared" ca="1" si="1"/>
        <v/>
      </c>
      <c r="K58" s="15"/>
      <c r="L58" s="16"/>
      <c r="M58" s="16"/>
      <c r="N58" s="15"/>
      <c r="O58" s="15"/>
      <c r="P58" s="16"/>
    </row>
    <row r="59" spans="1:16" x14ac:dyDescent="0.3">
      <c r="A59" s="15"/>
      <c r="B59" s="15"/>
      <c r="C59" s="16"/>
      <c r="D59" s="15"/>
      <c r="E59" s="15"/>
      <c r="F59" s="15"/>
      <c r="G59" s="15"/>
      <c r="H59" s="15"/>
      <c r="I59" s="17"/>
      <c r="J59" s="15" t="str">
        <f t="shared" ca="1" si="1"/>
        <v/>
      </c>
      <c r="K59" s="15"/>
      <c r="L59" s="16"/>
      <c r="M59" s="16"/>
      <c r="N59" s="15"/>
      <c r="O59" s="15"/>
      <c r="P59" s="16"/>
    </row>
    <row r="60" spans="1:16" x14ac:dyDescent="0.3">
      <c r="A60" s="15"/>
      <c r="B60" s="15"/>
      <c r="C60" s="16"/>
      <c r="D60" s="15"/>
      <c r="E60" s="15"/>
      <c r="F60" s="15"/>
      <c r="G60" s="15"/>
      <c r="H60" s="15"/>
      <c r="I60" s="17"/>
      <c r="J60" s="15" t="str">
        <f t="shared" ca="1" si="1"/>
        <v/>
      </c>
      <c r="K60" s="15"/>
      <c r="L60" s="16"/>
      <c r="M60" s="16"/>
      <c r="N60" s="15"/>
      <c r="O60" s="15"/>
      <c r="P60" s="16"/>
    </row>
    <row r="61" spans="1:16" x14ac:dyDescent="0.3">
      <c r="A61" s="15"/>
      <c r="B61" s="15"/>
      <c r="C61" s="16"/>
      <c r="D61" s="15"/>
      <c r="E61" s="15"/>
      <c r="F61" s="15"/>
      <c r="G61" s="15"/>
      <c r="H61" s="15"/>
      <c r="I61" s="17"/>
      <c r="J61" s="15" t="str">
        <f t="shared" ca="1" si="1"/>
        <v/>
      </c>
      <c r="K61" s="15"/>
      <c r="L61" s="16"/>
      <c r="M61" s="16"/>
      <c r="N61" s="15"/>
      <c r="O61" s="15"/>
      <c r="P61" s="16"/>
    </row>
    <row r="62" spans="1:16" x14ac:dyDescent="0.3">
      <c r="A62" s="15"/>
      <c r="B62" s="15"/>
      <c r="C62" s="16"/>
      <c r="D62" s="15"/>
      <c r="E62" s="15"/>
      <c r="F62" s="15"/>
      <c r="G62" s="15"/>
      <c r="H62" s="15"/>
      <c r="I62" s="17"/>
      <c r="J62" s="15" t="str">
        <f t="shared" ca="1" si="1"/>
        <v/>
      </c>
      <c r="K62" s="15"/>
      <c r="L62" s="16"/>
      <c r="M62" s="16"/>
      <c r="N62" s="15"/>
      <c r="O62" s="15"/>
      <c r="P62" s="16"/>
    </row>
    <row r="63" spans="1:16" x14ac:dyDescent="0.3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</row>
    <row r="64" spans="1:16" x14ac:dyDescent="0.3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</row>
    <row r="65" spans="1:16" x14ac:dyDescent="0.3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</row>
    <row r="66" spans="1:16" x14ac:dyDescent="0.3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</row>
    <row r="67" spans="1:16" x14ac:dyDescent="0.3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</row>
    <row r="68" spans="1:16" x14ac:dyDescent="0.3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</row>
    <row r="69" spans="1:16" x14ac:dyDescent="0.3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</row>
    <row r="70" spans="1:16" x14ac:dyDescent="0.3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</row>
    <row r="71" spans="1:16" x14ac:dyDescent="0.3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</row>
    <row r="72" spans="1:16" x14ac:dyDescent="0.3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</row>
    <row r="73" spans="1:16" x14ac:dyDescent="0.3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</row>
    <row r="74" spans="1:16" x14ac:dyDescent="0.3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</row>
    <row r="75" spans="1:16" x14ac:dyDescent="0.3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</row>
    <row r="76" spans="1:16" x14ac:dyDescent="0.3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</row>
    <row r="77" spans="1:16" x14ac:dyDescent="0.3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</row>
    <row r="78" spans="1:16" x14ac:dyDescent="0.3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</row>
    <row r="79" spans="1:16" x14ac:dyDescent="0.3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</row>
    <row r="80" spans="1:16" x14ac:dyDescent="0.3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</row>
    <row r="81" spans="1:16" x14ac:dyDescent="0.3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</row>
    <row r="82" spans="1:16" x14ac:dyDescent="0.3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</row>
    <row r="83" spans="1:16" x14ac:dyDescent="0.3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</row>
    <row r="84" spans="1:16" x14ac:dyDescent="0.3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</row>
    <row r="85" spans="1:16" x14ac:dyDescent="0.3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</row>
    <row r="86" spans="1:16" x14ac:dyDescent="0.3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</row>
    <row r="87" spans="1:16" x14ac:dyDescent="0.3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</row>
    <row r="88" spans="1:16" x14ac:dyDescent="0.3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</row>
    <row r="89" spans="1:16" x14ac:dyDescent="0.3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</row>
    <row r="90" spans="1:16" x14ac:dyDescent="0.3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</row>
    <row r="91" spans="1:16" x14ac:dyDescent="0.3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</row>
    <row r="92" spans="1:16" x14ac:dyDescent="0.3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</row>
    <row r="93" spans="1:16" x14ac:dyDescent="0.3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</row>
    <row r="94" spans="1:16" x14ac:dyDescent="0.3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</row>
    <row r="95" spans="1:16" x14ac:dyDescent="0.3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</row>
    <row r="96" spans="1:16" x14ac:dyDescent="0.3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</row>
    <row r="97" spans="1:16" x14ac:dyDescent="0.3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</row>
    <row r="98" spans="1:16" x14ac:dyDescent="0.3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</row>
    <row r="99" spans="1:16" x14ac:dyDescent="0.3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</row>
    <row r="100" spans="1:16" x14ac:dyDescent="0.3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</row>
    <row r="101" spans="1:16" x14ac:dyDescent="0.3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</row>
    <row r="102" spans="1:16" x14ac:dyDescent="0.3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</row>
    <row r="103" spans="1:16" x14ac:dyDescent="0.3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</row>
    <row r="104" spans="1:16" x14ac:dyDescent="0.3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</row>
    <row r="105" spans="1:16" x14ac:dyDescent="0.3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</row>
    <row r="106" spans="1:16" x14ac:dyDescent="0.3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</row>
    <row r="107" spans="1:16" x14ac:dyDescent="0.3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</row>
    <row r="108" spans="1:16" x14ac:dyDescent="0.3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</row>
    <row r="109" spans="1:16" x14ac:dyDescent="0.3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</row>
    <row r="110" spans="1:16" x14ac:dyDescent="0.3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</row>
    <row r="111" spans="1:16" x14ac:dyDescent="0.3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</row>
    <row r="112" spans="1:16" x14ac:dyDescent="0.3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</row>
    <row r="113" spans="1:16" x14ac:dyDescent="0.3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</row>
    <row r="114" spans="1:16" x14ac:dyDescent="0.3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</row>
    <row r="115" spans="1:16" x14ac:dyDescent="0.3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</row>
    <row r="116" spans="1:16" x14ac:dyDescent="0.3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</row>
    <row r="117" spans="1:16" x14ac:dyDescent="0.3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</row>
    <row r="118" spans="1:16" x14ac:dyDescent="0.3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</row>
    <row r="119" spans="1:16" x14ac:dyDescent="0.3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</row>
    <row r="120" spans="1:16" x14ac:dyDescent="0.3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</row>
    <row r="121" spans="1:16" x14ac:dyDescent="0.3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</row>
    <row r="122" spans="1:16" x14ac:dyDescent="0.3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</row>
    <row r="123" spans="1:16" x14ac:dyDescent="0.3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</row>
    <row r="124" spans="1:16" x14ac:dyDescent="0.3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</row>
    <row r="125" spans="1:16" x14ac:dyDescent="0.3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</row>
    <row r="126" spans="1:16" x14ac:dyDescent="0.3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</row>
    <row r="127" spans="1:16" x14ac:dyDescent="0.3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</row>
    <row r="128" spans="1:16" x14ac:dyDescent="0.3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</row>
    <row r="129" spans="1:16" x14ac:dyDescent="0.3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</row>
    <row r="130" spans="1:16" x14ac:dyDescent="0.3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</row>
    <row r="131" spans="1:16" x14ac:dyDescent="0.3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</row>
    <row r="132" spans="1:16" x14ac:dyDescent="0.3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</row>
    <row r="133" spans="1:16" x14ac:dyDescent="0.3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</row>
    <row r="134" spans="1:16" x14ac:dyDescent="0.3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</row>
    <row r="135" spans="1:16" x14ac:dyDescent="0.3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</row>
    <row r="136" spans="1:16" x14ac:dyDescent="0.3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</row>
    <row r="137" spans="1:16" x14ac:dyDescent="0.3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</row>
    <row r="138" spans="1:16" x14ac:dyDescent="0.3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</row>
    <row r="139" spans="1:16" x14ac:dyDescent="0.3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</row>
    <row r="140" spans="1:16" x14ac:dyDescent="0.3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</row>
    <row r="141" spans="1:16" x14ac:dyDescent="0.3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</row>
    <row r="142" spans="1:16" x14ac:dyDescent="0.3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</row>
    <row r="143" spans="1:16" x14ac:dyDescent="0.3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</row>
    <row r="144" spans="1:16" x14ac:dyDescent="0.3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</row>
    <row r="145" spans="1:16" x14ac:dyDescent="0.3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</row>
    <row r="146" spans="1:16" x14ac:dyDescent="0.3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</row>
    <row r="147" spans="1:16" x14ac:dyDescent="0.3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</row>
    <row r="148" spans="1:16" x14ac:dyDescent="0.3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</row>
    <row r="149" spans="1:16" x14ac:dyDescent="0.3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</row>
    <row r="150" spans="1:16" x14ac:dyDescent="0.3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</row>
    <row r="151" spans="1:16" x14ac:dyDescent="0.3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</row>
    <row r="152" spans="1:16" x14ac:dyDescent="0.3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</row>
    <row r="153" spans="1:16" x14ac:dyDescent="0.3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</row>
    <row r="154" spans="1:16" x14ac:dyDescent="0.3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</row>
    <row r="155" spans="1:16" x14ac:dyDescent="0.3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</row>
    <row r="156" spans="1:16" x14ac:dyDescent="0.3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</row>
    <row r="157" spans="1:16" x14ac:dyDescent="0.3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</row>
    <row r="158" spans="1:16" x14ac:dyDescent="0.3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</row>
    <row r="159" spans="1:16" x14ac:dyDescent="0.3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</row>
    <row r="160" spans="1:16" x14ac:dyDescent="0.3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</row>
    <row r="161" spans="1:16" x14ac:dyDescent="0.3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</row>
    <row r="162" spans="1:16" x14ac:dyDescent="0.3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</row>
    <row r="163" spans="1:16" x14ac:dyDescent="0.3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</row>
    <row r="164" spans="1:16" x14ac:dyDescent="0.3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</row>
    <row r="165" spans="1:16" x14ac:dyDescent="0.3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</row>
    <row r="166" spans="1:16" x14ac:dyDescent="0.3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</row>
    <row r="167" spans="1:16" x14ac:dyDescent="0.3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</row>
    <row r="168" spans="1:16" x14ac:dyDescent="0.3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</row>
    <row r="169" spans="1:16" x14ac:dyDescent="0.3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</row>
    <row r="170" spans="1:16" x14ac:dyDescent="0.3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</row>
    <row r="171" spans="1:16" x14ac:dyDescent="0.3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</row>
    <row r="172" spans="1:16" x14ac:dyDescent="0.3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</row>
    <row r="173" spans="1:16" x14ac:dyDescent="0.3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</row>
    <row r="174" spans="1:16" x14ac:dyDescent="0.3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</row>
    <row r="175" spans="1:16" x14ac:dyDescent="0.3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</row>
    <row r="176" spans="1:16" x14ac:dyDescent="0.3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</row>
    <row r="177" spans="1:16" x14ac:dyDescent="0.3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</row>
    <row r="178" spans="1:16" x14ac:dyDescent="0.3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</row>
    <row r="179" spans="1:16" x14ac:dyDescent="0.3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</row>
    <row r="180" spans="1:16" x14ac:dyDescent="0.3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</row>
    <row r="181" spans="1:16" x14ac:dyDescent="0.3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</row>
    <row r="182" spans="1:16" x14ac:dyDescent="0.3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</row>
    <row r="183" spans="1:16" x14ac:dyDescent="0.3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</row>
    <row r="184" spans="1:16" x14ac:dyDescent="0.3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</row>
    <row r="185" spans="1:16" x14ac:dyDescent="0.3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</row>
    <row r="186" spans="1:16" x14ac:dyDescent="0.3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</row>
    <row r="187" spans="1:16" x14ac:dyDescent="0.3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</row>
    <row r="188" spans="1:16" x14ac:dyDescent="0.3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</row>
    <row r="189" spans="1:16" x14ac:dyDescent="0.3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</row>
    <row r="190" spans="1:16" x14ac:dyDescent="0.3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</row>
    <row r="191" spans="1:16" x14ac:dyDescent="0.3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</row>
    <row r="192" spans="1:16" x14ac:dyDescent="0.3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</row>
    <row r="193" spans="1:16" x14ac:dyDescent="0.3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</row>
    <row r="194" spans="1:16" x14ac:dyDescent="0.3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</row>
    <row r="195" spans="1:16" x14ac:dyDescent="0.3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</row>
    <row r="196" spans="1:16" x14ac:dyDescent="0.3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</row>
    <row r="197" spans="1:16" x14ac:dyDescent="0.3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</row>
    <row r="198" spans="1:16" x14ac:dyDescent="0.3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</row>
    <row r="199" spans="1:16" x14ac:dyDescent="0.3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</row>
    <row r="200" spans="1:16" x14ac:dyDescent="0.3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</row>
  </sheetData>
  <mergeCells count="1">
    <mergeCell ref="A1:F1"/>
  </mergeCells>
  <conditionalFormatting sqref="B3:B62">
    <cfRule type="cellIs" dxfId="14" priority="2" operator="equal">
      <formula>"1"</formula>
    </cfRule>
    <cfRule type="cellIs" dxfId="13" priority="3" operator="equal">
      <formula>"2"</formula>
    </cfRule>
    <cfRule type="cellIs" dxfId="12" priority="4" operator="equal">
      <formula>"3"</formula>
    </cfRule>
  </conditionalFormatting>
  <conditionalFormatting sqref="J3:J62">
    <cfRule type="expression" dxfId="11" priority="10">
      <formula>AND($J3&lt;&gt;"",$J3&gt;30,$K3&lt;&gt;"Solved",$K3&lt;&gt;"Archived")</formula>
    </cfRule>
  </conditionalFormatting>
  <conditionalFormatting sqref="K3:K62">
    <cfRule type="cellIs" dxfId="10" priority="5" operator="equal">
      <formula>"Solved"</formula>
    </cfRule>
    <cfRule type="cellIs" dxfId="9" priority="6" operator="equal">
      <formula>"Open"</formula>
    </cfRule>
    <cfRule type="cellIs" dxfId="8" priority="7" operator="equal">
      <formula>"IDS Selected"</formula>
    </cfRule>
    <cfRule type="cellIs" dxfId="7" priority="8" operator="equal">
      <formula>"Parked"</formula>
    </cfRule>
    <cfRule type="cellIs" dxfId="6" priority="9" operator="equal">
      <formula>"Archived"</formula>
    </cfRule>
  </conditionalFormatting>
  <dataValidations count="6">
    <dataValidation type="list" allowBlank="1" errorTitle="Invalid entry" error="Pick a value from the list" sqref="B3:B62" xr:uid="{00000000-0002-0000-0400-000000000000}">
      <formula1>PriorityList</formula1>
      <formula2>0</formula2>
    </dataValidation>
    <dataValidation type="list" allowBlank="1" errorTitle="Invalid entry" error="Pick a value from the list" sqref="D3:D62" xr:uid="{00000000-0002-0000-0400-000001000000}">
      <formula1>IssueTypes</formula1>
      <formula2>0</formula2>
    </dataValidation>
    <dataValidation type="list" allowBlank="1" errorTitle="Invalid entry" error="Pick a value from the list" sqref="E3:E62" xr:uid="{00000000-0002-0000-0400-000002000000}">
      <formula1>IssueSources</formula1>
      <formula2>0</formula2>
    </dataValidation>
    <dataValidation type="list" allowBlank="1" errorTitle="Invalid entry" error="Pick a value from the list" sqref="G3:H62" xr:uid="{00000000-0002-0000-0400-000003000000}">
      <formula1>OwnerList</formula1>
      <formula2>0</formula2>
    </dataValidation>
    <dataValidation type="list" allowBlank="1" errorTitle="Invalid entry" error="Pick a value from the list" sqref="K3:K62" xr:uid="{00000000-0002-0000-0400-000005000000}">
      <formula1>IssueStatuses</formula1>
      <formula2>0</formula2>
    </dataValidation>
    <dataValidation type="list" allowBlank="1" errorTitle="Invalid entry" error="Pick a value from the list" sqref="N3:O62" xr:uid="{00000000-0002-0000-0400-000006000000}">
      <formula1>YesNo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00"/>
  <sheetViews>
    <sheetView zoomScaleNormal="100" workbookViewId="0">
      <pane xSplit="2" ySplit="2" topLeftCell="C172" activePane="bottomRight" state="frozen"/>
      <selection pane="topRight" activeCell="C1" sqref="C1"/>
      <selection pane="bottomLeft" activeCell="A5" sqref="A5"/>
      <selection pane="bottomRight"/>
    </sheetView>
  </sheetViews>
  <sheetFormatPr defaultColWidth="8.6640625" defaultRowHeight="14.4" x14ac:dyDescent="0.3"/>
  <cols>
    <col min="1" max="1" width="14" customWidth="1"/>
    <col min="2" max="2" width="12" customWidth="1"/>
    <col min="3" max="3" width="14" customWidth="1"/>
    <col min="4" max="4" width="12.44140625" customWidth="1"/>
    <col min="5" max="5" width="50" customWidth="1"/>
    <col min="6" max="6" width="18" customWidth="1"/>
    <col min="7" max="7" width="14.21875" customWidth="1"/>
    <col min="8" max="8" width="17.5546875" customWidth="1"/>
    <col min="9" max="9" width="28" customWidth="1"/>
  </cols>
  <sheetData>
    <row r="1" spans="1:9" ht="21" x14ac:dyDescent="0.4">
      <c r="A1" s="45" t="s">
        <v>163</v>
      </c>
      <c r="B1" s="42"/>
      <c r="C1" s="42"/>
      <c r="D1" s="42"/>
      <c r="E1" s="42"/>
      <c r="F1" s="42"/>
    </row>
    <row r="2" spans="1:9" ht="27.75" customHeight="1" x14ac:dyDescent="0.3">
      <c r="A2" s="14" t="s">
        <v>164</v>
      </c>
      <c r="B2" s="14" t="s">
        <v>165</v>
      </c>
      <c r="C2" s="14" t="s">
        <v>47</v>
      </c>
      <c r="D2" s="14" t="s">
        <v>48</v>
      </c>
      <c r="E2" s="14" t="s">
        <v>49</v>
      </c>
      <c r="F2" s="14" t="s">
        <v>153</v>
      </c>
      <c r="G2" s="14" t="s">
        <v>166</v>
      </c>
      <c r="H2" s="14" t="s">
        <v>167</v>
      </c>
      <c r="I2" s="14" t="s">
        <v>35</v>
      </c>
    </row>
    <row r="3" spans="1:9" x14ac:dyDescent="0.3">
      <c r="A3" s="15"/>
      <c r="B3" s="17"/>
      <c r="C3" s="15"/>
      <c r="D3" s="15"/>
      <c r="E3" s="16"/>
      <c r="F3" s="15"/>
      <c r="G3" s="15"/>
      <c r="H3" s="15"/>
      <c r="I3" s="16"/>
    </row>
    <row r="4" spans="1:9" x14ac:dyDescent="0.3">
      <c r="A4" s="15"/>
      <c r="B4" s="17"/>
      <c r="C4" s="15"/>
      <c r="D4" s="15"/>
      <c r="E4" s="16"/>
      <c r="F4" s="15"/>
      <c r="G4" s="15"/>
      <c r="H4" s="15"/>
      <c r="I4" s="16"/>
    </row>
    <row r="5" spans="1:9" x14ac:dyDescent="0.3">
      <c r="A5" s="15"/>
      <c r="B5" s="17"/>
      <c r="C5" s="15"/>
      <c r="D5" s="15"/>
      <c r="E5" s="16"/>
      <c r="F5" s="15"/>
      <c r="G5" s="15"/>
      <c r="H5" s="15"/>
      <c r="I5" s="16"/>
    </row>
    <row r="6" spans="1:9" x14ac:dyDescent="0.3">
      <c r="A6" s="15"/>
      <c r="B6" s="17"/>
      <c r="C6" s="15"/>
      <c r="D6" s="15"/>
      <c r="E6" s="16"/>
      <c r="F6" s="15"/>
      <c r="G6" s="15"/>
      <c r="H6" s="15"/>
      <c r="I6" s="16"/>
    </row>
    <row r="7" spans="1:9" x14ac:dyDescent="0.3">
      <c r="A7" s="15"/>
      <c r="B7" s="17"/>
      <c r="C7" s="15"/>
      <c r="D7" s="15"/>
      <c r="E7" s="16"/>
      <c r="F7" s="15"/>
      <c r="G7" s="15"/>
      <c r="H7" s="15"/>
      <c r="I7" s="16"/>
    </row>
    <row r="8" spans="1:9" x14ac:dyDescent="0.3">
      <c r="A8" s="15"/>
      <c r="B8" s="17"/>
      <c r="C8" s="15"/>
      <c r="D8" s="15"/>
      <c r="E8" s="16"/>
      <c r="F8" s="15"/>
      <c r="G8" s="15"/>
      <c r="H8" s="15"/>
      <c r="I8" s="16"/>
    </row>
    <row r="9" spans="1:9" x14ac:dyDescent="0.3">
      <c r="A9" s="15"/>
      <c r="B9" s="17"/>
      <c r="C9" s="15"/>
      <c r="D9" s="15"/>
      <c r="E9" s="16"/>
      <c r="F9" s="15"/>
      <c r="G9" s="15"/>
      <c r="H9" s="15"/>
      <c r="I9" s="16"/>
    </row>
    <row r="10" spans="1:9" x14ac:dyDescent="0.3">
      <c r="A10" s="15"/>
      <c r="B10" s="17"/>
      <c r="C10" s="15"/>
      <c r="D10" s="15"/>
      <c r="E10" s="16"/>
      <c r="F10" s="15"/>
      <c r="G10" s="15"/>
      <c r="H10" s="15"/>
      <c r="I10" s="16"/>
    </row>
    <row r="11" spans="1:9" x14ac:dyDescent="0.3">
      <c r="A11" s="15"/>
      <c r="B11" s="17"/>
      <c r="C11" s="15"/>
      <c r="D11" s="15"/>
      <c r="E11" s="16"/>
      <c r="F11" s="15"/>
      <c r="G11" s="15"/>
      <c r="H11" s="15"/>
      <c r="I11" s="16"/>
    </row>
    <row r="12" spans="1:9" x14ac:dyDescent="0.3">
      <c r="A12" s="15"/>
      <c r="B12" s="17"/>
      <c r="C12" s="15"/>
      <c r="D12" s="15"/>
      <c r="E12" s="16"/>
      <c r="F12" s="15"/>
      <c r="G12" s="15"/>
      <c r="H12" s="15"/>
      <c r="I12" s="16"/>
    </row>
    <row r="13" spans="1:9" x14ac:dyDescent="0.3">
      <c r="A13" s="15"/>
      <c r="B13" s="17"/>
      <c r="C13" s="15"/>
      <c r="D13" s="15"/>
      <c r="E13" s="16"/>
      <c r="F13" s="15"/>
      <c r="G13" s="15"/>
      <c r="H13" s="15"/>
      <c r="I13" s="16"/>
    </row>
    <row r="14" spans="1:9" x14ac:dyDescent="0.3">
      <c r="A14" s="15"/>
      <c r="B14" s="17"/>
      <c r="C14" s="15"/>
      <c r="D14" s="15"/>
      <c r="E14" s="16"/>
      <c r="F14" s="15"/>
      <c r="G14" s="15"/>
      <c r="H14" s="15"/>
      <c r="I14" s="16"/>
    </row>
    <row r="15" spans="1:9" x14ac:dyDescent="0.3">
      <c r="A15" s="15"/>
      <c r="B15" s="17"/>
      <c r="C15" s="15"/>
      <c r="D15" s="15"/>
      <c r="E15" s="16"/>
      <c r="F15" s="15"/>
      <c r="G15" s="15"/>
      <c r="H15" s="15"/>
      <c r="I15" s="16"/>
    </row>
    <row r="16" spans="1:9" x14ac:dyDescent="0.3">
      <c r="A16" s="15"/>
      <c r="B16" s="17"/>
      <c r="C16" s="15"/>
      <c r="D16" s="15"/>
      <c r="E16" s="16"/>
      <c r="F16" s="15"/>
      <c r="G16" s="15"/>
      <c r="H16" s="15"/>
      <c r="I16" s="16"/>
    </row>
    <row r="17" spans="1:9" x14ac:dyDescent="0.3">
      <c r="A17" s="15"/>
      <c r="B17" s="17"/>
      <c r="C17" s="15"/>
      <c r="D17" s="15"/>
      <c r="E17" s="16"/>
      <c r="F17" s="15"/>
      <c r="G17" s="15"/>
      <c r="H17" s="15"/>
      <c r="I17" s="16"/>
    </row>
    <row r="18" spans="1:9" x14ac:dyDescent="0.3">
      <c r="A18" s="15"/>
      <c r="B18" s="17"/>
      <c r="C18" s="15"/>
      <c r="D18" s="15"/>
      <c r="E18" s="16"/>
      <c r="F18" s="15"/>
      <c r="G18" s="15"/>
      <c r="H18" s="15"/>
      <c r="I18" s="16"/>
    </row>
    <row r="19" spans="1:9" x14ac:dyDescent="0.3">
      <c r="A19" s="15"/>
      <c r="B19" s="17"/>
      <c r="C19" s="15"/>
      <c r="D19" s="15"/>
      <c r="E19" s="16"/>
      <c r="F19" s="15"/>
      <c r="G19" s="15"/>
      <c r="H19" s="15"/>
      <c r="I19" s="16"/>
    </row>
    <row r="20" spans="1:9" x14ac:dyDescent="0.3">
      <c r="A20" s="15"/>
      <c r="B20" s="17"/>
      <c r="C20" s="15"/>
      <c r="D20" s="15"/>
      <c r="E20" s="16"/>
      <c r="F20" s="15"/>
      <c r="G20" s="15"/>
      <c r="H20" s="15"/>
      <c r="I20" s="16"/>
    </row>
    <row r="21" spans="1:9" x14ac:dyDescent="0.3">
      <c r="A21" s="15"/>
      <c r="B21" s="17"/>
      <c r="C21" s="15"/>
      <c r="D21" s="15"/>
      <c r="E21" s="16"/>
      <c r="F21" s="15"/>
      <c r="G21" s="15"/>
      <c r="H21" s="15"/>
      <c r="I21" s="16"/>
    </row>
    <row r="22" spans="1:9" x14ac:dyDescent="0.3">
      <c r="A22" s="15"/>
      <c r="B22" s="17"/>
      <c r="C22" s="15"/>
      <c r="D22" s="15"/>
      <c r="E22" s="16"/>
      <c r="F22" s="15"/>
      <c r="G22" s="15"/>
      <c r="H22" s="15"/>
      <c r="I22" s="16"/>
    </row>
    <row r="23" spans="1:9" x14ac:dyDescent="0.3">
      <c r="A23" s="15"/>
      <c r="B23" s="17"/>
      <c r="C23" s="15"/>
      <c r="D23" s="15"/>
      <c r="E23" s="16"/>
      <c r="F23" s="15"/>
      <c r="G23" s="15"/>
      <c r="H23" s="15"/>
      <c r="I23" s="16"/>
    </row>
    <row r="24" spans="1:9" x14ac:dyDescent="0.3">
      <c r="A24" s="15"/>
      <c r="B24" s="17"/>
      <c r="C24" s="15"/>
      <c r="D24" s="15"/>
      <c r="E24" s="16"/>
      <c r="F24" s="15"/>
      <c r="G24" s="15"/>
      <c r="H24" s="15"/>
      <c r="I24" s="16"/>
    </row>
    <row r="25" spans="1:9" x14ac:dyDescent="0.3">
      <c r="A25" s="15"/>
      <c r="B25" s="17"/>
      <c r="C25" s="15"/>
      <c r="D25" s="15"/>
      <c r="E25" s="16"/>
      <c r="F25" s="15"/>
      <c r="G25" s="15"/>
      <c r="H25" s="15"/>
      <c r="I25" s="16"/>
    </row>
    <row r="26" spans="1:9" x14ac:dyDescent="0.3">
      <c r="A26" s="15"/>
      <c r="B26" s="17"/>
      <c r="C26" s="15"/>
      <c r="D26" s="15"/>
      <c r="E26" s="16"/>
      <c r="F26" s="15"/>
      <c r="G26" s="15"/>
      <c r="H26" s="15"/>
      <c r="I26" s="16"/>
    </row>
    <row r="27" spans="1:9" x14ac:dyDescent="0.3">
      <c r="A27" s="15"/>
      <c r="B27" s="17"/>
      <c r="C27" s="15"/>
      <c r="D27" s="15"/>
      <c r="E27" s="16"/>
      <c r="F27" s="15"/>
      <c r="G27" s="15"/>
      <c r="H27" s="15"/>
      <c r="I27" s="16"/>
    </row>
    <row r="28" spans="1:9" x14ac:dyDescent="0.3">
      <c r="A28" s="15"/>
      <c r="B28" s="17"/>
      <c r="C28" s="15"/>
      <c r="D28" s="15"/>
      <c r="E28" s="16"/>
      <c r="F28" s="15"/>
      <c r="G28" s="15"/>
      <c r="H28" s="15"/>
      <c r="I28" s="16"/>
    </row>
    <row r="29" spans="1:9" x14ac:dyDescent="0.3">
      <c r="A29" s="15"/>
      <c r="B29" s="17"/>
      <c r="C29" s="15"/>
      <c r="D29" s="15"/>
      <c r="E29" s="16"/>
      <c r="F29" s="15"/>
      <c r="G29" s="15"/>
      <c r="H29" s="15"/>
      <c r="I29" s="16"/>
    </row>
    <row r="30" spans="1:9" x14ac:dyDescent="0.3">
      <c r="A30" s="15"/>
      <c r="B30" s="17"/>
      <c r="C30" s="15"/>
      <c r="D30" s="15"/>
      <c r="E30" s="16"/>
      <c r="F30" s="15"/>
      <c r="G30" s="15"/>
      <c r="H30" s="15"/>
      <c r="I30" s="16"/>
    </row>
    <row r="31" spans="1:9" x14ac:dyDescent="0.3">
      <c r="A31" s="15"/>
      <c r="B31" s="17"/>
      <c r="C31" s="15"/>
      <c r="D31" s="15"/>
      <c r="E31" s="16"/>
      <c r="F31" s="15"/>
      <c r="G31" s="15"/>
      <c r="H31" s="15"/>
      <c r="I31" s="16"/>
    </row>
    <row r="32" spans="1:9" x14ac:dyDescent="0.3">
      <c r="A32" s="15"/>
      <c r="B32" s="17"/>
      <c r="C32" s="15"/>
      <c r="D32" s="15"/>
      <c r="E32" s="16"/>
      <c r="F32" s="15"/>
      <c r="G32" s="15"/>
      <c r="H32" s="15"/>
      <c r="I32" s="16"/>
    </row>
    <row r="33" spans="1:9" x14ac:dyDescent="0.3">
      <c r="A33" s="15"/>
      <c r="B33" s="17"/>
      <c r="C33" s="15"/>
      <c r="D33" s="15"/>
      <c r="E33" s="16"/>
      <c r="F33" s="15"/>
      <c r="G33" s="15"/>
      <c r="H33" s="15"/>
      <c r="I33" s="16"/>
    </row>
    <row r="34" spans="1:9" x14ac:dyDescent="0.3">
      <c r="A34" s="15"/>
      <c r="B34" s="17"/>
      <c r="C34" s="15"/>
      <c r="D34" s="15"/>
      <c r="E34" s="16"/>
      <c r="F34" s="15"/>
      <c r="G34" s="15"/>
      <c r="H34" s="15"/>
      <c r="I34" s="16"/>
    </row>
    <row r="35" spans="1:9" x14ac:dyDescent="0.3">
      <c r="A35" s="15"/>
      <c r="B35" s="17"/>
      <c r="C35" s="15"/>
      <c r="D35" s="15"/>
      <c r="E35" s="16"/>
      <c r="F35" s="15"/>
      <c r="G35" s="15"/>
      <c r="H35" s="15"/>
      <c r="I35" s="16"/>
    </row>
    <row r="36" spans="1:9" x14ac:dyDescent="0.3">
      <c r="A36" s="15"/>
      <c r="B36" s="17"/>
      <c r="C36" s="15"/>
      <c r="D36" s="15"/>
      <c r="E36" s="16"/>
      <c r="F36" s="15"/>
      <c r="G36" s="15"/>
      <c r="H36" s="15"/>
      <c r="I36" s="16"/>
    </row>
    <row r="37" spans="1:9" x14ac:dyDescent="0.3">
      <c r="A37" s="15"/>
      <c r="B37" s="17"/>
      <c r="C37" s="15"/>
      <c r="D37" s="15"/>
      <c r="E37" s="16"/>
      <c r="F37" s="15"/>
      <c r="G37" s="15"/>
      <c r="H37" s="15"/>
      <c r="I37" s="16"/>
    </row>
    <row r="38" spans="1:9" x14ac:dyDescent="0.3">
      <c r="A38" s="15"/>
      <c r="B38" s="17"/>
      <c r="C38" s="15"/>
      <c r="D38" s="15"/>
      <c r="E38" s="16"/>
      <c r="F38" s="15"/>
      <c r="G38" s="15"/>
      <c r="H38" s="15"/>
      <c r="I38" s="16"/>
    </row>
    <row r="39" spans="1:9" x14ac:dyDescent="0.3">
      <c r="A39" s="15"/>
      <c r="B39" s="17"/>
      <c r="C39" s="15"/>
      <c r="D39" s="15"/>
      <c r="E39" s="16"/>
      <c r="F39" s="15"/>
      <c r="G39" s="15"/>
      <c r="H39" s="15"/>
      <c r="I39" s="16"/>
    </row>
    <row r="40" spans="1:9" x14ac:dyDescent="0.3">
      <c r="A40" s="15"/>
      <c r="B40" s="17"/>
      <c r="C40" s="15"/>
      <c r="D40" s="15"/>
      <c r="E40" s="16"/>
      <c r="F40" s="15"/>
      <c r="G40" s="15"/>
      <c r="H40" s="15"/>
      <c r="I40" s="16"/>
    </row>
    <row r="41" spans="1:9" x14ac:dyDescent="0.3">
      <c r="A41" s="15"/>
      <c r="B41" s="17"/>
      <c r="C41" s="15"/>
      <c r="D41" s="15"/>
      <c r="E41" s="16"/>
      <c r="F41" s="15"/>
      <c r="G41" s="15"/>
      <c r="H41" s="15"/>
      <c r="I41" s="16"/>
    </row>
    <row r="42" spans="1:9" x14ac:dyDescent="0.3">
      <c r="A42" s="15"/>
      <c r="B42" s="17"/>
      <c r="C42" s="15"/>
      <c r="D42" s="15"/>
      <c r="E42" s="16"/>
      <c r="F42" s="15"/>
      <c r="G42" s="15"/>
      <c r="H42" s="15"/>
      <c r="I42" s="16"/>
    </row>
    <row r="43" spans="1:9" x14ac:dyDescent="0.3">
      <c r="A43" s="15"/>
      <c r="B43" s="17"/>
      <c r="C43" s="15"/>
      <c r="D43" s="15"/>
      <c r="E43" s="16"/>
      <c r="F43" s="15"/>
      <c r="G43" s="15"/>
      <c r="H43" s="15"/>
      <c r="I43" s="16"/>
    </row>
    <row r="44" spans="1:9" x14ac:dyDescent="0.3">
      <c r="A44" s="15"/>
      <c r="B44" s="17"/>
      <c r="C44" s="15"/>
      <c r="D44" s="15"/>
      <c r="E44" s="16"/>
      <c r="F44" s="15"/>
      <c r="G44" s="15"/>
      <c r="H44" s="15"/>
      <c r="I44" s="16"/>
    </row>
    <row r="45" spans="1:9" x14ac:dyDescent="0.3">
      <c r="A45" s="15"/>
      <c r="B45" s="17"/>
      <c r="C45" s="15"/>
      <c r="D45" s="15"/>
      <c r="E45" s="16"/>
      <c r="F45" s="15"/>
      <c r="G45" s="15"/>
      <c r="H45" s="15"/>
      <c r="I45" s="16"/>
    </row>
    <row r="46" spans="1:9" x14ac:dyDescent="0.3">
      <c r="A46" s="15"/>
      <c r="B46" s="17"/>
      <c r="C46" s="15"/>
      <c r="D46" s="15"/>
      <c r="E46" s="16"/>
      <c r="F46" s="15"/>
      <c r="G46" s="15"/>
      <c r="H46" s="15"/>
      <c r="I46" s="16"/>
    </row>
    <row r="47" spans="1:9" x14ac:dyDescent="0.3">
      <c r="A47" s="15"/>
      <c r="B47" s="17"/>
      <c r="C47" s="15"/>
      <c r="D47" s="15"/>
      <c r="E47" s="16"/>
      <c r="F47" s="15"/>
      <c r="G47" s="15"/>
      <c r="H47" s="15"/>
      <c r="I47" s="16"/>
    </row>
    <row r="48" spans="1:9" x14ac:dyDescent="0.3">
      <c r="A48" s="15"/>
      <c r="B48" s="17"/>
      <c r="C48" s="15"/>
      <c r="D48" s="15"/>
      <c r="E48" s="16"/>
      <c r="F48" s="15"/>
      <c r="G48" s="15"/>
      <c r="H48" s="15"/>
      <c r="I48" s="16"/>
    </row>
    <row r="49" spans="1:9" x14ac:dyDescent="0.3">
      <c r="A49" s="15"/>
      <c r="B49" s="17"/>
      <c r="C49" s="15"/>
      <c r="D49" s="15"/>
      <c r="E49" s="16"/>
      <c r="F49" s="15"/>
      <c r="G49" s="15"/>
      <c r="H49" s="15"/>
      <c r="I49" s="16"/>
    </row>
    <row r="50" spans="1:9" x14ac:dyDescent="0.3">
      <c r="A50" s="15"/>
      <c r="B50" s="17"/>
      <c r="C50" s="15"/>
      <c r="D50" s="15"/>
      <c r="E50" s="16"/>
      <c r="F50" s="15"/>
      <c r="G50" s="15"/>
      <c r="H50" s="15"/>
      <c r="I50" s="16"/>
    </row>
    <row r="51" spans="1:9" x14ac:dyDescent="0.3">
      <c r="A51" s="15"/>
      <c r="B51" s="17"/>
      <c r="C51" s="15"/>
      <c r="D51" s="15"/>
      <c r="E51" s="16"/>
      <c r="F51" s="15"/>
      <c r="G51" s="15"/>
      <c r="H51" s="15"/>
      <c r="I51" s="16"/>
    </row>
    <row r="52" spans="1:9" x14ac:dyDescent="0.3">
      <c r="A52" s="15"/>
      <c r="B52" s="17"/>
      <c r="C52" s="15"/>
      <c r="D52" s="15"/>
      <c r="E52" s="16"/>
      <c r="F52" s="15"/>
      <c r="G52" s="15"/>
      <c r="H52" s="15"/>
      <c r="I52" s="16"/>
    </row>
    <row r="53" spans="1:9" x14ac:dyDescent="0.3">
      <c r="A53" s="15"/>
      <c r="B53" s="17"/>
      <c r="C53" s="15"/>
      <c r="D53" s="15"/>
      <c r="E53" s="16"/>
      <c r="F53" s="15"/>
      <c r="G53" s="15"/>
      <c r="H53" s="15"/>
      <c r="I53" s="16"/>
    </row>
    <row r="54" spans="1:9" x14ac:dyDescent="0.3">
      <c r="A54" s="15"/>
      <c r="B54" s="17"/>
      <c r="C54" s="15"/>
      <c r="D54" s="15"/>
      <c r="E54" s="16"/>
      <c r="F54" s="15"/>
      <c r="G54" s="15"/>
      <c r="H54" s="15"/>
      <c r="I54" s="16"/>
    </row>
    <row r="55" spans="1:9" x14ac:dyDescent="0.3">
      <c r="A55" s="15"/>
      <c r="B55" s="17"/>
      <c r="C55" s="15"/>
      <c r="D55" s="15"/>
      <c r="E55" s="16"/>
      <c r="F55" s="15"/>
      <c r="G55" s="15"/>
      <c r="H55" s="15"/>
      <c r="I55" s="16"/>
    </row>
    <row r="56" spans="1:9" x14ac:dyDescent="0.3">
      <c r="A56" s="15"/>
      <c r="B56" s="17"/>
      <c r="C56" s="15"/>
      <c r="D56" s="15"/>
      <c r="E56" s="16"/>
      <c r="F56" s="15"/>
      <c r="G56" s="15"/>
      <c r="H56" s="15"/>
      <c r="I56" s="16"/>
    </row>
    <row r="57" spans="1:9" x14ac:dyDescent="0.3">
      <c r="A57" s="15"/>
      <c r="B57" s="17"/>
      <c r="C57" s="15"/>
      <c r="D57" s="15"/>
      <c r="E57" s="16"/>
      <c r="F57" s="15"/>
      <c r="G57" s="15"/>
      <c r="H57" s="15"/>
      <c r="I57" s="16"/>
    </row>
    <row r="58" spans="1:9" x14ac:dyDescent="0.3">
      <c r="A58" s="15"/>
      <c r="B58" s="17"/>
      <c r="C58" s="15"/>
      <c r="D58" s="15"/>
      <c r="E58" s="16"/>
      <c r="F58" s="15"/>
      <c r="G58" s="15"/>
      <c r="H58" s="15"/>
      <c r="I58" s="16"/>
    </row>
    <row r="59" spans="1:9" x14ac:dyDescent="0.3">
      <c r="A59" s="15"/>
      <c r="B59" s="17"/>
      <c r="C59" s="15"/>
      <c r="D59" s="15"/>
      <c r="E59" s="16"/>
      <c r="F59" s="15"/>
      <c r="G59" s="15"/>
      <c r="H59" s="15"/>
      <c r="I59" s="16"/>
    </row>
    <row r="60" spans="1:9" x14ac:dyDescent="0.3">
      <c r="A60" s="15"/>
      <c r="B60" s="17"/>
      <c r="C60" s="15"/>
      <c r="D60" s="15"/>
      <c r="E60" s="16"/>
      <c r="F60" s="15"/>
      <c r="G60" s="15"/>
      <c r="H60" s="15"/>
      <c r="I60" s="16"/>
    </row>
    <row r="61" spans="1:9" x14ac:dyDescent="0.3">
      <c r="A61" s="15"/>
      <c r="B61" s="17"/>
      <c r="C61" s="15"/>
      <c r="D61" s="15"/>
      <c r="E61" s="16"/>
      <c r="F61" s="15"/>
      <c r="G61" s="15"/>
      <c r="H61" s="15"/>
      <c r="I61" s="16"/>
    </row>
    <row r="62" spans="1:9" x14ac:dyDescent="0.3">
      <c r="A62" s="15"/>
      <c r="B62" s="17"/>
      <c r="C62" s="15"/>
      <c r="D62" s="15"/>
      <c r="E62" s="16"/>
      <c r="F62" s="15"/>
      <c r="G62" s="15"/>
      <c r="H62" s="15"/>
      <c r="I62" s="16"/>
    </row>
    <row r="63" spans="1:9" x14ac:dyDescent="0.3">
      <c r="A63" s="18"/>
      <c r="B63" s="18"/>
      <c r="C63" s="18"/>
      <c r="D63" s="18"/>
      <c r="E63" s="18"/>
      <c r="F63" s="18"/>
      <c r="G63" s="18"/>
      <c r="H63" s="18"/>
      <c r="I63" s="18"/>
    </row>
    <row r="64" spans="1:9" x14ac:dyDescent="0.3">
      <c r="A64" s="18"/>
      <c r="B64" s="18"/>
      <c r="C64" s="18"/>
      <c r="D64" s="18"/>
      <c r="E64" s="18"/>
      <c r="F64" s="18"/>
      <c r="G64" s="18"/>
      <c r="H64" s="18"/>
      <c r="I64" s="18"/>
    </row>
    <row r="65" spans="1:9" x14ac:dyDescent="0.3">
      <c r="A65" s="18"/>
      <c r="B65" s="18"/>
      <c r="C65" s="18"/>
      <c r="D65" s="18"/>
      <c r="E65" s="18"/>
      <c r="F65" s="18"/>
      <c r="G65" s="18"/>
      <c r="H65" s="18"/>
      <c r="I65" s="18"/>
    </row>
    <row r="66" spans="1:9" x14ac:dyDescent="0.3">
      <c r="A66" s="18"/>
      <c r="B66" s="18"/>
      <c r="C66" s="18"/>
      <c r="D66" s="18"/>
      <c r="E66" s="18"/>
      <c r="F66" s="18"/>
      <c r="G66" s="18"/>
      <c r="H66" s="18"/>
      <c r="I66" s="18"/>
    </row>
    <row r="67" spans="1:9" x14ac:dyDescent="0.3">
      <c r="A67" s="18"/>
      <c r="B67" s="18"/>
      <c r="C67" s="18"/>
      <c r="D67" s="18"/>
      <c r="E67" s="18"/>
      <c r="F67" s="18"/>
      <c r="G67" s="18"/>
      <c r="H67" s="18"/>
      <c r="I67" s="18"/>
    </row>
    <row r="68" spans="1:9" x14ac:dyDescent="0.3">
      <c r="A68" s="18"/>
      <c r="B68" s="18"/>
      <c r="C68" s="18"/>
      <c r="D68" s="18"/>
      <c r="E68" s="18"/>
      <c r="F68" s="18"/>
      <c r="G68" s="18"/>
      <c r="H68" s="18"/>
      <c r="I68" s="18"/>
    </row>
    <row r="69" spans="1:9" x14ac:dyDescent="0.3">
      <c r="A69" s="18"/>
      <c r="B69" s="18"/>
      <c r="C69" s="18"/>
      <c r="D69" s="18"/>
      <c r="E69" s="18"/>
      <c r="F69" s="18"/>
      <c r="G69" s="18"/>
      <c r="H69" s="18"/>
      <c r="I69" s="18"/>
    </row>
    <row r="70" spans="1:9" x14ac:dyDescent="0.3">
      <c r="A70" s="18"/>
      <c r="B70" s="18"/>
      <c r="C70" s="18"/>
      <c r="D70" s="18"/>
      <c r="E70" s="18"/>
      <c r="F70" s="18"/>
      <c r="G70" s="18"/>
      <c r="H70" s="18"/>
      <c r="I70" s="18"/>
    </row>
    <row r="71" spans="1:9" x14ac:dyDescent="0.3">
      <c r="A71" s="18"/>
      <c r="B71" s="18"/>
      <c r="C71" s="18"/>
      <c r="D71" s="18"/>
      <c r="E71" s="18"/>
      <c r="F71" s="18"/>
      <c r="G71" s="18"/>
      <c r="H71" s="18"/>
      <c r="I71" s="18"/>
    </row>
    <row r="72" spans="1:9" x14ac:dyDescent="0.3">
      <c r="A72" s="18"/>
      <c r="B72" s="18"/>
      <c r="C72" s="18"/>
      <c r="D72" s="18"/>
      <c r="E72" s="18"/>
      <c r="F72" s="18"/>
      <c r="G72" s="18"/>
      <c r="H72" s="18"/>
      <c r="I72" s="18"/>
    </row>
    <row r="73" spans="1:9" x14ac:dyDescent="0.3">
      <c r="A73" s="18"/>
      <c r="B73" s="18"/>
      <c r="C73" s="18"/>
      <c r="D73" s="18"/>
      <c r="E73" s="18"/>
      <c r="F73" s="18"/>
      <c r="G73" s="18"/>
      <c r="H73" s="18"/>
      <c r="I73" s="18"/>
    </row>
    <row r="74" spans="1:9" x14ac:dyDescent="0.3">
      <c r="A74" s="18"/>
      <c r="B74" s="18"/>
      <c r="C74" s="18"/>
      <c r="D74" s="18"/>
      <c r="E74" s="18"/>
      <c r="F74" s="18"/>
      <c r="G74" s="18"/>
      <c r="H74" s="18"/>
      <c r="I74" s="18"/>
    </row>
    <row r="75" spans="1:9" x14ac:dyDescent="0.3">
      <c r="A75" s="18"/>
      <c r="B75" s="18"/>
      <c r="C75" s="18"/>
      <c r="D75" s="18"/>
      <c r="E75" s="18"/>
      <c r="F75" s="18"/>
      <c r="G75" s="18"/>
      <c r="H75" s="18"/>
      <c r="I75" s="18"/>
    </row>
    <row r="76" spans="1:9" x14ac:dyDescent="0.3">
      <c r="A76" s="18"/>
      <c r="B76" s="18"/>
      <c r="C76" s="18"/>
      <c r="D76" s="18"/>
      <c r="E76" s="18"/>
      <c r="F76" s="18"/>
      <c r="G76" s="18"/>
      <c r="H76" s="18"/>
      <c r="I76" s="18"/>
    </row>
    <row r="77" spans="1:9" x14ac:dyDescent="0.3">
      <c r="A77" s="18"/>
      <c r="B77" s="18"/>
      <c r="C77" s="18"/>
      <c r="D77" s="18"/>
      <c r="E77" s="18"/>
      <c r="F77" s="18"/>
      <c r="G77" s="18"/>
      <c r="H77" s="18"/>
      <c r="I77" s="18"/>
    </row>
    <row r="78" spans="1:9" x14ac:dyDescent="0.3">
      <c r="A78" s="18"/>
      <c r="B78" s="18"/>
      <c r="C78" s="18"/>
      <c r="D78" s="18"/>
      <c r="E78" s="18"/>
      <c r="F78" s="18"/>
      <c r="G78" s="18"/>
      <c r="H78" s="18"/>
      <c r="I78" s="18"/>
    </row>
    <row r="79" spans="1:9" x14ac:dyDescent="0.3">
      <c r="A79" s="18"/>
      <c r="B79" s="18"/>
      <c r="C79" s="18"/>
      <c r="D79" s="18"/>
      <c r="E79" s="18"/>
      <c r="F79" s="18"/>
      <c r="G79" s="18"/>
      <c r="H79" s="18"/>
      <c r="I79" s="18"/>
    </row>
    <row r="80" spans="1:9" x14ac:dyDescent="0.3">
      <c r="A80" s="18"/>
      <c r="B80" s="18"/>
      <c r="C80" s="18"/>
      <c r="D80" s="18"/>
      <c r="E80" s="18"/>
      <c r="F80" s="18"/>
      <c r="G80" s="18"/>
      <c r="H80" s="18"/>
      <c r="I80" s="18"/>
    </row>
    <row r="81" spans="1:9" x14ac:dyDescent="0.3">
      <c r="A81" s="18"/>
      <c r="B81" s="18"/>
      <c r="C81" s="18"/>
      <c r="D81" s="18"/>
      <c r="E81" s="18"/>
      <c r="F81" s="18"/>
      <c r="G81" s="18"/>
      <c r="H81" s="18"/>
      <c r="I81" s="18"/>
    </row>
    <row r="82" spans="1:9" x14ac:dyDescent="0.3">
      <c r="A82" s="18"/>
      <c r="B82" s="18"/>
      <c r="C82" s="18"/>
      <c r="D82" s="18"/>
      <c r="E82" s="18"/>
      <c r="F82" s="18"/>
      <c r="G82" s="18"/>
      <c r="H82" s="18"/>
      <c r="I82" s="18"/>
    </row>
    <row r="83" spans="1:9" x14ac:dyDescent="0.3">
      <c r="A83" s="18"/>
      <c r="B83" s="18"/>
      <c r="C83" s="18"/>
      <c r="D83" s="18"/>
      <c r="E83" s="18"/>
      <c r="F83" s="18"/>
      <c r="G83" s="18"/>
      <c r="H83" s="18"/>
      <c r="I83" s="18"/>
    </row>
    <row r="84" spans="1:9" x14ac:dyDescent="0.3">
      <c r="A84" s="18"/>
      <c r="B84" s="18"/>
      <c r="C84" s="18"/>
      <c r="D84" s="18"/>
      <c r="E84" s="18"/>
      <c r="F84" s="18"/>
      <c r="G84" s="18"/>
      <c r="H84" s="18"/>
      <c r="I84" s="18"/>
    </row>
    <row r="85" spans="1:9" x14ac:dyDescent="0.3">
      <c r="A85" s="18"/>
      <c r="B85" s="18"/>
      <c r="C85" s="18"/>
      <c r="D85" s="18"/>
      <c r="E85" s="18"/>
      <c r="F85" s="18"/>
      <c r="G85" s="18"/>
      <c r="H85" s="18"/>
      <c r="I85" s="18"/>
    </row>
    <row r="86" spans="1:9" x14ac:dyDescent="0.3">
      <c r="A86" s="18"/>
      <c r="B86" s="18"/>
      <c r="C86" s="18"/>
      <c r="D86" s="18"/>
      <c r="E86" s="18"/>
      <c r="F86" s="18"/>
      <c r="G86" s="18"/>
      <c r="H86" s="18"/>
      <c r="I86" s="18"/>
    </row>
    <row r="87" spans="1:9" x14ac:dyDescent="0.3">
      <c r="A87" s="18"/>
      <c r="B87" s="18"/>
      <c r="C87" s="18"/>
      <c r="D87" s="18"/>
      <c r="E87" s="18"/>
      <c r="F87" s="18"/>
      <c r="G87" s="18"/>
      <c r="H87" s="18"/>
      <c r="I87" s="18"/>
    </row>
    <row r="88" spans="1:9" x14ac:dyDescent="0.3">
      <c r="A88" s="18"/>
      <c r="B88" s="18"/>
      <c r="C88" s="18"/>
      <c r="D88" s="18"/>
      <c r="E88" s="18"/>
      <c r="F88" s="18"/>
      <c r="G88" s="18"/>
      <c r="H88" s="18"/>
      <c r="I88" s="18"/>
    </row>
    <row r="89" spans="1:9" x14ac:dyDescent="0.3">
      <c r="A89" s="18"/>
      <c r="B89" s="18"/>
      <c r="C89" s="18"/>
      <c r="D89" s="18"/>
      <c r="E89" s="18"/>
      <c r="F89" s="18"/>
      <c r="G89" s="18"/>
      <c r="H89" s="18"/>
      <c r="I89" s="18"/>
    </row>
    <row r="90" spans="1:9" x14ac:dyDescent="0.3">
      <c r="A90" s="18"/>
      <c r="B90" s="18"/>
      <c r="C90" s="18"/>
      <c r="D90" s="18"/>
      <c r="E90" s="18"/>
      <c r="F90" s="18"/>
      <c r="G90" s="18"/>
      <c r="H90" s="18"/>
      <c r="I90" s="18"/>
    </row>
    <row r="91" spans="1:9" x14ac:dyDescent="0.3">
      <c r="A91" s="18"/>
      <c r="B91" s="18"/>
      <c r="C91" s="18"/>
      <c r="D91" s="18"/>
      <c r="E91" s="18"/>
      <c r="F91" s="18"/>
      <c r="G91" s="18"/>
      <c r="H91" s="18"/>
      <c r="I91" s="18"/>
    </row>
    <row r="92" spans="1:9" x14ac:dyDescent="0.3">
      <c r="A92" s="18"/>
      <c r="B92" s="18"/>
      <c r="C92" s="18"/>
      <c r="D92" s="18"/>
      <c r="E92" s="18"/>
      <c r="F92" s="18"/>
      <c r="G92" s="18"/>
      <c r="H92" s="18"/>
      <c r="I92" s="18"/>
    </row>
    <row r="93" spans="1:9" x14ac:dyDescent="0.3">
      <c r="A93" s="18"/>
      <c r="B93" s="18"/>
      <c r="C93" s="18"/>
      <c r="D93" s="18"/>
      <c r="E93" s="18"/>
      <c r="F93" s="18"/>
      <c r="G93" s="18"/>
      <c r="H93" s="18"/>
      <c r="I93" s="18"/>
    </row>
    <row r="94" spans="1:9" x14ac:dyDescent="0.3">
      <c r="A94" s="18"/>
      <c r="B94" s="18"/>
      <c r="C94" s="18"/>
      <c r="D94" s="18"/>
      <c r="E94" s="18"/>
      <c r="F94" s="18"/>
      <c r="G94" s="18"/>
      <c r="H94" s="18"/>
      <c r="I94" s="18"/>
    </row>
    <row r="95" spans="1:9" x14ac:dyDescent="0.3">
      <c r="A95" s="18"/>
      <c r="B95" s="18"/>
      <c r="C95" s="18"/>
      <c r="D95" s="18"/>
      <c r="E95" s="18"/>
      <c r="F95" s="18"/>
      <c r="G95" s="18"/>
      <c r="H95" s="18"/>
      <c r="I95" s="18"/>
    </row>
    <row r="96" spans="1:9" x14ac:dyDescent="0.3">
      <c r="A96" s="18"/>
      <c r="B96" s="18"/>
      <c r="C96" s="18"/>
      <c r="D96" s="18"/>
      <c r="E96" s="18"/>
      <c r="F96" s="18"/>
      <c r="G96" s="18"/>
      <c r="H96" s="18"/>
      <c r="I96" s="18"/>
    </row>
    <row r="97" spans="1:9" x14ac:dyDescent="0.3">
      <c r="A97" s="18"/>
      <c r="B97" s="18"/>
      <c r="C97" s="18"/>
      <c r="D97" s="18"/>
      <c r="E97" s="18"/>
      <c r="F97" s="18"/>
      <c r="G97" s="18"/>
      <c r="H97" s="18"/>
      <c r="I97" s="18"/>
    </row>
    <row r="98" spans="1:9" x14ac:dyDescent="0.3">
      <c r="A98" s="18"/>
      <c r="B98" s="18"/>
      <c r="C98" s="18"/>
      <c r="D98" s="18"/>
      <c r="E98" s="18"/>
      <c r="F98" s="18"/>
      <c r="G98" s="18"/>
      <c r="H98" s="18"/>
      <c r="I98" s="18"/>
    </row>
    <row r="99" spans="1:9" x14ac:dyDescent="0.3">
      <c r="A99" s="18"/>
      <c r="B99" s="18"/>
      <c r="C99" s="18"/>
      <c r="D99" s="18"/>
      <c r="E99" s="18"/>
      <c r="F99" s="18"/>
      <c r="G99" s="18"/>
      <c r="H99" s="18"/>
      <c r="I99" s="18"/>
    </row>
    <row r="100" spans="1:9" x14ac:dyDescent="0.3">
      <c r="A100" s="18"/>
      <c r="B100" s="18"/>
      <c r="C100" s="18"/>
      <c r="D100" s="18"/>
      <c r="E100" s="18"/>
      <c r="F100" s="18"/>
      <c r="G100" s="18"/>
      <c r="H100" s="18"/>
      <c r="I100" s="18"/>
    </row>
    <row r="101" spans="1:9" x14ac:dyDescent="0.3">
      <c r="A101" s="18"/>
      <c r="B101" s="18"/>
      <c r="C101" s="18"/>
      <c r="D101" s="18"/>
      <c r="E101" s="18"/>
      <c r="F101" s="18"/>
      <c r="G101" s="18"/>
      <c r="H101" s="18"/>
      <c r="I101" s="18"/>
    </row>
    <row r="102" spans="1:9" x14ac:dyDescent="0.3">
      <c r="A102" s="18"/>
      <c r="B102" s="18"/>
      <c r="C102" s="18"/>
      <c r="D102" s="18"/>
      <c r="E102" s="18"/>
      <c r="F102" s="18"/>
      <c r="G102" s="18"/>
      <c r="H102" s="18"/>
      <c r="I102" s="18"/>
    </row>
    <row r="103" spans="1:9" x14ac:dyDescent="0.3">
      <c r="A103" s="18"/>
      <c r="B103" s="18"/>
      <c r="C103" s="18"/>
      <c r="D103" s="18"/>
      <c r="E103" s="18"/>
      <c r="F103" s="18"/>
      <c r="G103" s="18"/>
      <c r="H103" s="18"/>
      <c r="I103" s="18"/>
    </row>
    <row r="104" spans="1:9" x14ac:dyDescent="0.3">
      <c r="A104" s="18"/>
      <c r="B104" s="18"/>
      <c r="C104" s="18"/>
      <c r="D104" s="18"/>
      <c r="E104" s="18"/>
      <c r="F104" s="18"/>
      <c r="G104" s="18"/>
      <c r="H104" s="18"/>
      <c r="I104" s="18"/>
    </row>
    <row r="105" spans="1:9" x14ac:dyDescent="0.3">
      <c r="A105" s="18"/>
      <c r="B105" s="18"/>
      <c r="C105" s="18"/>
      <c r="D105" s="18"/>
      <c r="E105" s="18"/>
      <c r="F105" s="18"/>
      <c r="G105" s="18"/>
      <c r="H105" s="18"/>
      <c r="I105" s="18"/>
    </row>
    <row r="106" spans="1:9" x14ac:dyDescent="0.3">
      <c r="A106" s="18"/>
      <c r="B106" s="18"/>
      <c r="C106" s="18"/>
      <c r="D106" s="18"/>
      <c r="E106" s="18"/>
      <c r="F106" s="18"/>
      <c r="G106" s="18"/>
      <c r="H106" s="18"/>
      <c r="I106" s="18"/>
    </row>
    <row r="107" spans="1:9" x14ac:dyDescent="0.3">
      <c r="A107" s="18"/>
      <c r="B107" s="18"/>
      <c r="C107" s="18"/>
      <c r="D107" s="18"/>
      <c r="E107" s="18"/>
      <c r="F107" s="18"/>
      <c r="G107" s="18"/>
      <c r="H107" s="18"/>
      <c r="I107" s="18"/>
    </row>
    <row r="108" spans="1:9" x14ac:dyDescent="0.3">
      <c r="A108" s="18"/>
      <c r="B108" s="18"/>
      <c r="C108" s="18"/>
      <c r="D108" s="18"/>
      <c r="E108" s="18"/>
      <c r="F108" s="18"/>
      <c r="G108" s="18"/>
      <c r="H108" s="18"/>
      <c r="I108" s="18"/>
    </row>
    <row r="109" spans="1:9" x14ac:dyDescent="0.3">
      <c r="A109" s="18"/>
      <c r="B109" s="18"/>
      <c r="C109" s="18"/>
      <c r="D109" s="18"/>
      <c r="E109" s="18"/>
      <c r="F109" s="18"/>
      <c r="G109" s="18"/>
      <c r="H109" s="18"/>
      <c r="I109" s="18"/>
    </row>
    <row r="110" spans="1:9" x14ac:dyDescent="0.3">
      <c r="A110" s="18"/>
      <c r="B110" s="18"/>
      <c r="C110" s="18"/>
      <c r="D110" s="18"/>
      <c r="E110" s="18"/>
      <c r="F110" s="18"/>
      <c r="G110" s="18"/>
      <c r="H110" s="18"/>
      <c r="I110" s="18"/>
    </row>
    <row r="111" spans="1:9" x14ac:dyDescent="0.3">
      <c r="A111" s="18"/>
      <c r="B111" s="18"/>
      <c r="C111" s="18"/>
      <c r="D111" s="18"/>
      <c r="E111" s="18"/>
      <c r="F111" s="18"/>
      <c r="G111" s="18"/>
      <c r="H111" s="18"/>
      <c r="I111" s="18"/>
    </row>
    <row r="112" spans="1:9" x14ac:dyDescent="0.3">
      <c r="A112" s="18"/>
      <c r="B112" s="18"/>
      <c r="C112" s="18"/>
      <c r="D112" s="18"/>
      <c r="E112" s="18"/>
      <c r="F112" s="18"/>
      <c r="G112" s="18"/>
      <c r="H112" s="18"/>
      <c r="I112" s="18"/>
    </row>
    <row r="113" spans="1:9" x14ac:dyDescent="0.3">
      <c r="A113" s="18"/>
      <c r="B113" s="18"/>
      <c r="C113" s="18"/>
      <c r="D113" s="18"/>
      <c r="E113" s="18"/>
      <c r="F113" s="18"/>
      <c r="G113" s="18"/>
      <c r="H113" s="18"/>
      <c r="I113" s="18"/>
    </row>
    <row r="114" spans="1:9" x14ac:dyDescent="0.3">
      <c r="A114" s="18"/>
      <c r="B114" s="18"/>
      <c r="C114" s="18"/>
      <c r="D114" s="18"/>
      <c r="E114" s="18"/>
      <c r="F114" s="18"/>
      <c r="G114" s="18"/>
      <c r="H114" s="18"/>
      <c r="I114" s="18"/>
    </row>
    <row r="115" spans="1:9" x14ac:dyDescent="0.3">
      <c r="A115" s="18"/>
      <c r="B115" s="18"/>
      <c r="C115" s="18"/>
      <c r="D115" s="18"/>
      <c r="E115" s="18"/>
      <c r="F115" s="18"/>
      <c r="G115" s="18"/>
      <c r="H115" s="18"/>
      <c r="I115" s="18"/>
    </row>
    <row r="116" spans="1:9" x14ac:dyDescent="0.3">
      <c r="A116" s="18"/>
      <c r="B116" s="18"/>
      <c r="C116" s="18"/>
      <c r="D116" s="18"/>
      <c r="E116" s="18"/>
      <c r="F116" s="18"/>
      <c r="G116" s="18"/>
      <c r="H116" s="18"/>
      <c r="I116" s="18"/>
    </row>
    <row r="117" spans="1:9" x14ac:dyDescent="0.3">
      <c r="A117" s="18"/>
      <c r="B117" s="18"/>
      <c r="C117" s="18"/>
      <c r="D117" s="18"/>
      <c r="E117" s="18"/>
      <c r="F117" s="18"/>
      <c r="G117" s="18"/>
      <c r="H117" s="18"/>
      <c r="I117" s="18"/>
    </row>
    <row r="118" spans="1:9" x14ac:dyDescent="0.3">
      <c r="A118" s="18"/>
      <c r="B118" s="18"/>
      <c r="C118" s="18"/>
      <c r="D118" s="18"/>
      <c r="E118" s="18"/>
      <c r="F118" s="18"/>
      <c r="G118" s="18"/>
      <c r="H118" s="18"/>
      <c r="I118" s="18"/>
    </row>
    <row r="119" spans="1:9" x14ac:dyDescent="0.3">
      <c r="A119" s="18"/>
      <c r="B119" s="18"/>
      <c r="C119" s="18"/>
      <c r="D119" s="18"/>
      <c r="E119" s="18"/>
      <c r="F119" s="18"/>
      <c r="G119" s="18"/>
      <c r="H119" s="18"/>
      <c r="I119" s="18"/>
    </row>
    <row r="120" spans="1:9" x14ac:dyDescent="0.3">
      <c r="A120" s="18"/>
      <c r="B120" s="18"/>
      <c r="C120" s="18"/>
      <c r="D120" s="18"/>
      <c r="E120" s="18"/>
      <c r="F120" s="18"/>
      <c r="G120" s="18"/>
      <c r="H120" s="18"/>
      <c r="I120" s="18"/>
    </row>
    <row r="121" spans="1:9" x14ac:dyDescent="0.3">
      <c r="A121" s="18"/>
      <c r="B121" s="18"/>
      <c r="C121" s="18"/>
      <c r="D121" s="18"/>
      <c r="E121" s="18"/>
      <c r="F121" s="18"/>
      <c r="G121" s="18"/>
      <c r="H121" s="18"/>
      <c r="I121" s="18"/>
    </row>
    <row r="122" spans="1:9" x14ac:dyDescent="0.3">
      <c r="A122" s="18"/>
      <c r="B122" s="18"/>
      <c r="C122" s="18"/>
      <c r="D122" s="18"/>
      <c r="E122" s="18"/>
      <c r="F122" s="18"/>
      <c r="G122" s="18"/>
      <c r="H122" s="18"/>
      <c r="I122" s="18"/>
    </row>
    <row r="123" spans="1:9" x14ac:dyDescent="0.3">
      <c r="A123" s="18"/>
      <c r="B123" s="18"/>
      <c r="C123" s="18"/>
      <c r="D123" s="18"/>
      <c r="E123" s="18"/>
      <c r="F123" s="18"/>
      <c r="G123" s="18"/>
      <c r="H123" s="18"/>
      <c r="I123" s="18"/>
    </row>
    <row r="124" spans="1:9" x14ac:dyDescent="0.3">
      <c r="A124" s="18"/>
      <c r="B124" s="18"/>
      <c r="C124" s="18"/>
      <c r="D124" s="18"/>
      <c r="E124" s="18"/>
      <c r="F124" s="18"/>
      <c r="G124" s="18"/>
      <c r="H124" s="18"/>
      <c r="I124" s="18"/>
    </row>
    <row r="125" spans="1:9" x14ac:dyDescent="0.3">
      <c r="A125" s="18"/>
      <c r="B125" s="18"/>
      <c r="C125" s="18"/>
      <c r="D125" s="18"/>
      <c r="E125" s="18"/>
      <c r="F125" s="18"/>
      <c r="G125" s="18"/>
      <c r="H125" s="18"/>
      <c r="I125" s="18"/>
    </row>
    <row r="126" spans="1:9" x14ac:dyDescent="0.3">
      <c r="A126" s="18"/>
      <c r="B126" s="18"/>
      <c r="C126" s="18"/>
      <c r="D126" s="18"/>
      <c r="E126" s="18"/>
      <c r="F126" s="18"/>
      <c r="G126" s="18"/>
      <c r="H126" s="18"/>
      <c r="I126" s="18"/>
    </row>
    <row r="127" spans="1:9" x14ac:dyDescent="0.3">
      <c r="A127" s="18"/>
      <c r="B127" s="18"/>
      <c r="C127" s="18"/>
      <c r="D127" s="18"/>
      <c r="E127" s="18"/>
      <c r="F127" s="18"/>
      <c r="G127" s="18"/>
      <c r="H127" s="18"/>
      <c r="I127" s="18"/>
    </row>
    <row r="128" spans="1:9" x14ac:dyDescent="0.3">
      <c r="A128" s="18"/>
      <c r="B128" s="18"/>
      <c r="C128" s="18"/>
      <c r="D128" s="18"/>
      <c r="E128" s="18"/>
      <c r="F128" s="18"/>
      <c r="G128" s="18"/>
      <c r="H128" s="18"/>
      <c r="I128" s="18"/>
    </row>
    <row r="129" spans="1:9" x14ac:dyDescent="0.3">
      <c r="A129" s="18"/>
      <c r="B129" s="18"/>
      <c r="C129" s="18"/>
      <c r="D129" s="18"/>
      <c r="E129" s="18"/>
      <c r="F129" s="18"/>
      <c r="G129" s="18"/>
      <c r="H129" s="18"/>
      <c r="I129" s="18"/>
    </row>
    <row r="130" spans="1:9" x14ac:dyDescent="0.3">
      <c r="A130" s="18"/>
      <c r="B130" s="18"/>
      <c r="C130" s="18"/>
      <c r="D130" s="18"/>
      <c r="E130" s="18"/>
      <c r="F130" s="18"/>
      <c r="G130" s="18"/>
      <c r="H130" s="18"/>
      <c r="I130" s="18"/>
    </row>
    <row r="131" spans="1:9" x14ac:dyDescent="0.3">
      <c r="A131" s="18"/>
      <c r="B131" s="18"/>
      <c r="C131" s="18"/>
      <c r="D131" s="18"/>
      <c r="E131" s="18"/>
      <c r="F131" s="18"/>
      <c r="G131" s="18"/>
      <c r="H131" s="18"/>
      <c r="I131" s="18"/>
    </row>
    <row r="132" spans="1:9" x14ac:dyDescent="0.3">
      <c r="A132" s="18"/>
      <c r="B132" s="18"/>
      <c r="C132" s="18"/>
      <c r="D132" s="18"/>
      <c r="E132" s="18"/>
      <c r="F132" s="18"/>
      <c r="G132" s="18"/>
      <c r="H132" s="18"/>
      <c r="I132" s="18"/>
    </row>
    <row r="133" spans="1:9" x14ac:dyDescent="0.3">
      <c r="A133" s="18"/>
      <c r="B133" s="18"/>
      <c r="C133" s="18"/>
      <c r="D133" s="18"/>
      <c r="E133" s="18"/>
      <c r="F133" s="18"/>
      <c r="G133" s="18"/>
      <c r="H133" s="18"/>
      <c r="I133" s="18"/>
    </row>
    <row r="134" spans="1:9" x14ac:dyDescent="0.3">
      <c r="A134" s="18"/>
      <c r="B134" s="18"/>
      <c r="C134" s="18"/>
      <c r="D134" s="18"/>
      <c r="E134" s="18"/>
      <c r="F134" s="18"/>
      <c r="G134" s="18"/>
      <c r="H134" s="18"/>
      <c r="I134" s="18"/>
    </row>
    <row r="135" spans="1:9" x14ac:dyDescent="0.3">
      <c r="A135" s="18"/>
      <c r="B135" s="18"/>
      <c r="C135" s="18"/>
      <c r="D135" s="18"/>
      <c r="E135" s="18"/>
      <c r="F135" s="18"/>
      <c r="G135" s="18"/>
      <c r="H135" s="18"/>
      <c r="I135" s="18"/>
    </row>
    <row r="136" spans="1:9" x14ac:dyDescent="0.3">
      <c r="A136" s="18"/>
      <c r="B136" s="18"/>
      <c r="C136" s="18"/>
      <c r="D136" s="18"/>
      <c r="E136" s="18"/>
      <c r="F136" s="18"/>
      <c r="G136" s="18"/>
      <c r="H136" s="18"/>
      <c r="I136" s="18"/>
    </row>
    <row r="137" spans="1:9" x14ac:dyDescent="0.3">
      <c r="A137" s="18"/>
      <c r="B137" s="18"/>
      <c r="C137" s="18"/>
      <c r="D137" s="18"/>
      <c r="E137" s="18"/>
      <c r="F137" s="18"/>
      <c r="G137" s="18"/>
      <c r="H137" s="18"/>
      <c r="I137" s="18"/>
    </row>
    <row r="138" spans="1:9" x14ac:dyDescent="0.3">
      <c r="A138" s="18"/>
      <c r="B138" s="18"/>
      <c r="C138" s="18"/>
      <c r="D138" s="18"/>
      <c r="E138" s="18"/>
      <c r="F138" s="18"/>
      <c r="G138" s="18"/>
      <c r="H138" s="18"/>
      <c r="I138" s="18"/>
    </row>
    <row r="139" spans="1:9" x14ac:dyDescent="0.3">
      <c r="A139" s="18"/>
      <c r="B139" s="18"/>
      <c r="C139" s="18"/>
      <c r="D139" s="18"/>
      <c r="E139" s="18"/>
      <c r="F139" s="18"/>
      <c r="G139" s="18"/>
      <c r="H139" s="18"/>
      <c r="I139" s="18"/>
    </row>
    <row r="140" spans="1:9" x14ac:dyDescent="0.3">
      <c r="A140" s="18"/>
      <c r="B140" s="18"/>
      <c r="C140" s="18"/>
      <c r="D140" s="18"/>
      <c r="E140" s="18"/>
      <c r="F140" s="18"/>
      <c r="G140" s="18"/>
      <c r="H140" s="18"/>
      <c r="I140" s="18"/>
    </row>
    <row r="141" spans="1:9" x14ac:dyDescent="0.3">
      <c r="A141" s="18"/>
      <c r="B141" s="18"/>
      <c r="C141" s="18"/>
      <c r="D141" s="18"/>
      <c r="E141" s="18"/>
      <c r="F141" s="18"/>
      <c r="G141" s="18"/>
      <c r="H141" s="18"/>
      <c r="I141" s="18"/>
    </row>
    <row r="142" spans="1:9" x14ac:dyDescent="0.3">
      <c r="A142" s="18"/>
      <c r="B142" s="18"/>
      <c r="C142" s="18"/>
      <c r="D142" s="18"/>
      <c r="E142" s="18"/>
      <c r="F142" s="18"/>
      <c r="G142" s="18"/>
      <c r="H142" s="18"/>
      <c r="I142" s="18"/>
    </row>
    <row r="143" spans="1:9" x14ac:dyDescent="0.3">
      <c r="A143" s="18"/>
      <c r="B143" s="18"/>
      <c r="C143" s="18"/>
      <c r="D143" s="18"/>
      <c r="E143" s="18"/>
      <c r="F143" s="18"/>
      <c r="G143" s="18"/>
      <c r="H143" s="18"/>
      <c r="I143" s="18"/>
    </row>
    <row r="144" spans="1:9" x14ac:dyDescent="0.3">
      <c r="A144" s="18"/>
      <c r="B144" s="18"/>
      <c r="C144" s="18"/>
      <c r="D144" s="18"/>
      <c r="E144" s="18"/>
      <c r="F144" s="18"/>
      <c r="G144" s="18"/>
      <c r="H144" s="18"/>
      <c r="I144" s="18"/>
    </row>
    <row r="145" spans="1:9" x14ac:dyDescent="0.3">
      <c r="A145" s="18"/>
      <c r="B145" s="18"/>
      <c r="C145" s="18"/>
      <c r="D145" s="18"/>
      <c r="E145" s="18"/>
      <c r="F145" s="18"/>
      <c r="G145" s="18"/>
      <c r="H145" s="18"/>
      <c r="I145" s="18"/>
    </row>
    <row r="146" spans="1:9" x14ac:dyDescent="0.3">
      <c r="A146" s="18"/>
      <c r="B146" s="18"/>
      <c r="C146" s="18"/>
      <c r="D146" s="18"/>
      <c r="E146" s="18"/>
      <c r="F146" s="18"/>
      <c r="G146" s="18"/>
      <c r="H146" s="18"/>
      <c r="I146" s="18"/>
    </row>
    <row r="147" spans="1:9" x14ac:dyDescent="0.3">
      <c r="A147" s="18"/>
      <c r="B147" s="18"/>
      <c r="C147" s="18"/>
      <c r="D147" s="18"/>
      <c r="E147" s="18"/>
      <c r="F147" s="18"/>
      <c r="G147" s="18"/>
      <c r="H147" s="18"/>
      <c r="I147" s="18"/>
    </row>
    <row r="148" spans="1:9" x14ac:dyDescent="0.3">
      <c r="A148" s="18"/>
      <c r="B148" s="18"/>
      <c r="C148" s="18"/>
      <c r="D148" s="18"/>
      <c r="E148" s="18"/>
      <c r="F148" s="18"/>
      <c r="G148" s="18"/>
      <c r="H148" s="18"/>
      <c r="I148" s="18"/>
    </row>
    <row r="149" spans="1:9" x14ac:dyDescent="0.3">
      <c r="A149" s="18"/>
      <c r="B149" s="18"/>
      <c r="C149" s="18"/>
      <c r="D149" s="18"/>
      <c r="E149" s="18"/>
      <c r="F149" s="18"/>
      <c r="G149" s="18"/>
      <c r="H149" s="18"/>
      <c r="I149" s="18"/>
    </row>
    <row r="150" spans="1:9" x14ac:dyDescent="0.3">
      <c r="A150" s="18"/>
      <c r="B150" s="18"/>
      <c r="C150" s="18"/>
      <c r="D150" s="18"/>
      <c r="E150" s="18"/>
      <c r="F150" s="18"/>
      <c r="G150" s="18"/>
      <c r="H150" s="18"/>
      <c r="I150" s="18"/>
    </row>
    <row r="151" spans="1:9" x14ac:dyDescent="0.3">
      <c r="A151" s="18"/>
      <c r="B151" s="18"/>
      <c r="C151" s="18"/>
      <c r="D151" s="18"/>
      <c r="E151" s="18"/>
      <c r="F151" s="18"/>
      <c r="G151" s="18"/>
      <c r="H151" s="18"/>
      <c r="I151" s="18"/>
    </row>
    <row r="152" spans="1:9" x14ac:dyDescent="0.3">
      <c r="A152" s="18"/>
      <c r="B152" s="18"/>
      <c r="C152" s="18"/>
      <c r="D152" s="18"/>
      <c r="E152" s="18"/>
      <c r="F152" s="18"/>
      <c r="G152" s="18"/>
      <c r="H152" s="18"/>
      <c r="I152" s="18"/>
    </row>
    <row r="153" spans="1:9" x14ac:dyDescent="0.3">
      <c r="A153" s="18"/>
      <c r="B153" s="18"/>
      <c r="C153" s="18"/>
      <c r="D153" s="18"/>
      <c r="E153" s="18"/>
      <c r="F153" s="18"/>
      <c r="G153" s="18"/>
      <c r="H153" s="18"/>
      <c r="I153" s="18"/>
    </row>
    <row r="154" spans="1:9" x14ac:dyDescent="0.3">
      <c r="A154" s="18"/>
      <c r="B154" s="18"/>
      <c r="C154" s="18"/>
      <c r="D154" s="18"/>
      <c r="E154" s="18"/>
      <c r="F154" s="18"/>
      <c r="G154" s="18"/>
      <c r="H154" s="18"/>
      <c r="I154" s="18"/>
    </row>
    <row r="155" spans="1:9" x14ac:dyDescent="0.3">
      <c r="A155" s="18"/>
      <c r="B155" s="18"/>
      <c r="C155" s="18"/>
      <c r="D155" s="18"/>
      <c r="E155" s="18"/>
      <c r="F155" s="18"/>
      <c r="G155" s="18"/>
      <c r="H155" s="18"/>
      <c r="I155" s="18"/>
    </row>
    <row r="156" spans="1:9" x14ac:dyDescent="0.3">
      <c r="A156" s="18"/>
      <c r="B156" s="18"/>
      <c r="C156" s="18"/>
      <c r="D156" s="18"/>
      <c r="E156" s="18"/>
      <c r="F156" s="18"/>
      <c r="G156" s="18"/>
      <c r="H156" s="18"/>
      <c r="I156" s="18"/>
    </row>
    <row r="157" spans="1:9" x14ac:dyDescent="0.3">
      <c r="A157" s="18"/>
      <c r="B157" s="18"/>
      <c r="C157" s="18"/>
      <c r="D157" s="18"/>
      <c r="E157" s="18"/>
      <c r="F157" s="18"/>
      <c r="G157" s="18"/>
      <c r="H157" s="18"/>
      <c r="I157" s="18"/>
    </row>
    <row r="158" spans="1:9" x14ac:dyDescent="0.3">
      <c r="A158" s="18"/>
      <c r="B158" s="18"/>
      <c r="C158" s="18"/>
      <c r="D158" s="18"/>
      <c r="E158" s="18"/>
      <c r="F158" s="18"/>
      <c r="G158" s="18"/>
      <c r="H158" s="18"/>
      <c r="I158" s="18"/>
    </row>
    <row r="159" spans="1:9" x14ac:dyDescent="0.3">
      <c r="A159" s="18"/>
      <c r="B159" s="18"/>
      <c r="C159" s="18"/>
      <c r="D159" s="18"/>
      <c r="E159" s="18"/>
      <c r="F159" s="18"/>
      <c r="G159" s="18"/>
      <c r="H159" s="18"/>
      <c r="I159" s="18"/>
    </row>
    <row r="160" spans="1:9" x14ac:dyDescent="0.3">
      <c r="A160" s="18"/>
      <c r="B160" s="18"/>
      <c r="C160" s="18"/>
      <c r="D160" s="18"/>
      <c r="E160" s="18"/>
      <c r="F160" s="18"/>
      <c r="G160" s="18"/>
      <c r="H160" s="18"/>
      <c r="I160" s="18"/>
    </row>
    <row r="161" spans="1:9" x14ac:dyDescent="0.3">
      <c r="A161" s="18"/>
      <c r="B161" s="18"/>
      <c r="C161" s="18"/>
      <c r="D161" s="18"/>
      <c r="E161" s="18"/>
      <c r="F161" s="18"/>
      <c r="G161" s="18"/>
      <c r="H161" s="18"/>
      <c r="I161" s="18"/>
    </row>
    <row r="162" spans="1:9" x14ac:dyDescent="0.3">
      <c r="A162" s="18"/>
      <c r="B162" s="18"/>
      <c r="C162" s="18"/>
      <c r="D162" s="18"/>
      <c r="E162" s="18"/>
      <c r="F162" s="18"/>
      <c r="G162" s="18"/>
      <c r="H162" s="18"/>
      <c r="I162" s="18"/>
    </row>
    <row r="163" spans="1:9" x14ac:dyDescent="0.3">
      <c r="A163" s="18"/>
      <c r="B163" s="18"/>
      <c r="C163" s="18"/>
      <c r="D163" s="18"/>
      <c r="E163" s="18"/>
      <c r="F163" s="18"/>
      <c r="G163" s="18"/>
      <c r="H163" s="18"/>
      <c r="I163" s="18"/>
    </row>
    <row r="164" spans="1:9" x14ac:dyDescent="0.3">
      <c r="A164" s="18"/>
      <c r="B164" s="18"/>
      <c r="C164" s="18"/>
      <c r="D164" s="18"/>
      <c r="E164" s="18"/>
      <c r="F164" s="18"/>
      <c r="G164" s="18"/>
      <c r="H164" s="18"/>
      <c r="I164" s="18"/>
    </row>
    <row r="165" spans="1:9" x14ac:dyDescent="0.3">
      <c r="A165" s="18"/>
      <c r="B165" s="18"/>
      <c r="C165" s="18"/>
      <c r="D165" s="18"/>
      <c r="E165" s="18"/>
      <c r="F165" s="18"/>
      <c r="G165" s="18"/>
      <c r="H165" s="18"/>
      <c r="I165" s="18"/>
    </row>
    <row r="166" spans="1:9" x14ac:dyDescent="0.3">
      <c r="A166" s="18"/>
      <c r="B166" s="18"/>
      <c r="C166" s="18"/>
      <c r="D166" s="18"/>
      <c r="E166" s="18"/>
      <c r="F166" s="18"/>
      <c r="G166" s="18"/>
      <c r="H166" s="18"/>
      <c r="I166" s="18"/>
    </row>
    <row r="167" spans="1:9" x14ac:dyDescent="0.3">
      <c r="A167" s="18"/>
      <c r="B167" s="18"/>
      <c r="C167" s="18"/>
      <c r="D167" s="18"/>
      <c r="E167" s="18"/>
      <c r="F167" s="18"/>
      <c r="G167" s="18"/>
      <c r="H167" s="18"/>
      <c r="I167" s="18"/>
    </row>
    <row r="168" spans="1:9" x14ac:dyDescent="0.3">
      <c r="A168" s="18"/>
      <c r="B168" s="18"/>
      <c r="C168" s="18"/>
      <c r="D168" s="18"/>
      <c r="E168" s="18"/>
      <c r="F168" s="18"/>
      <c r="G168" s="18"/>
      <c r="H168" s="18"/>
      <c r="I168" s="18"/>
    </row>
    <row r="169" spans="1:9" x14ac:dyDescent="0.3">
      <c r="A169" s="18"/>
      <c r="B169" s="18"/>
      <c r="C169" s="18"/>
      <c r="D169" s="18"/>
      <c r="E169" s="18"/>
      <c r="F169" s="18"/>
      <c r="G169" s="18"/>
      <c r="H169" s="18"/>
      <c r="I169" s="18"/>
    </row>
    <row r="170" spans="1:9" x14ac:dyDescent="0.3">
      <c r="A170" s="18"/>
      <c r="B170" s="18"/>
      <c r="C170" s="18"/>
      <c r="D170" s="18"/>
      <c r="E170" s="18"/>
      <c r="F170" s="18"/>
      <c r="G170" s="18"/>
      <c r="H170" s="18"/>
      <c r="I170" s="18"/>
    </row>
    <row r="171" spans="1:9" x14ac:dyDescent="0.3">
      <c r="A171" s="18"/>
      <c r="B171" s="18"/>
      <c r="C171" s="18"/>
      <c r="D171" s="18"/>
      <c r="E171" s="18"/>
      <c r="F171" s="18"/>
      <c r="G171" s="18"/>
      <c r="H171" s="18"/>
      <c r="I171" s="18"/>
    </row>
    <row r="172" spans="1:9" x14ac:dyDescent="0.3">
      <c r="A172" s="18"/>
      <c r="B172" s="18"/>
      <c r="C172" s="18"/>
      <c r="D172" s="18"/>
      <c r="E172" s="18"/>
      <c r="F172" s="18"/>
      <c r="G172" s="18"/>
      <c r="H172" s="18"/>
      <c r="I172" s="18"/>
    </row>
    <row r="173" spans="1:9" x14ac:dyDescent="0.3">
      <c r="A173" s="18"/>
      <c r="B173" s="18"/>
      <c r="C173" s="18"/>
      <c r="D173" s="18"/>
      <c r="E173" s="18"/>
      <c r="F173" s="18"/>
      <c r="G173" s="18"/>
      <c r="H173" s="18"/>
      <c r="I173" s="18"/>
    </row>
    <row r="174" spans="1:9" x14ac:dyDescent="0.3">
      <c r="A174" s="18"/>
      <c r="B174" s="18"/>
      <c r="C174" s="18"/>
      <c r="D174" s="18"/>
      <c r="E174" s="18"/>
      <c r="F174" s="18"/>
      <c r="G174" s="18"/>
      <c r="H174" s="18"/>
      <c r="I174" s="18"/>
    </row>
    <row r="175" spans="1:9" x14ac:dyDescent="0.3">
      <c r="A175" s="18"/>
      <c r="B175" s="18"/>
      <c r="C175" s="18"/>
      <c r="D175" s="18"/>
      <c r="E175" s="18"/>
      <c r="F175" s="18"/>
      <c r="G175" s="18"/>
      <c r="H175" s="18"/>
      <c r="I175" s="18"/>
    </row>
    <row r="176" spans="1:9" x14ac:dyDescent="0.3">
      <c r="A176" s="18"/>
      <c r="B176" s="18"/>
      <c r="C176" s="18"/>
      <c r="D176" s="18"/>
      <c r="E176" s="18"/>
      <c r="F176" s="18"/>
      <c r="G176" s="18"/>
      <c r="H176" s="18"/>
      <c r="I176" s="18"/>
    </row>
    <row r="177" spans="1:9" x14ac:dyDescent="0.3">
      <c r="A177" s="18"/>
      <c r="B177" s="18"/>
      <c r="C177" s="18"/>
      <c r="D177" s="18"/>
      <c r="E177" s="18"/>
      <c r="F177" s="18"/>
      <c r="G177" s="18"/>
      <c r="H177" s="18"/>
      <c r="I177" s="18"/>
    </row>
    <row r="178" spans="1:9" x14ac:dyDescent="0.3">
      <c r="A178" s="18"/>
      <c r="B178" s="18"/>
      <c r="C178" s="18"/>
      <c r="D178" s="18"/>
      <c r="E178" s="18"/>
      <c r="F178" s="18"/>
      <c r="G178" s="18"/>
      <c r="H178" s="18"/>
      <c r="I178" s="18"/>
    </row>
    <row r="179" spans="1:9" x14ac:dyDescent="0.3">
      <c r="A179" s="18"/>
      <c r="B179" s="18"/>
      <c r="C179" s="18"/>
      <c r="D179" s="18"/>
      <c r="E179" s="18"/>
      <c r="F179" s="18"/>
      <c r="G179" s="18"/>
      <c r="H179" s="18"/>
      <c r="I179" s="18"/>
    </row>
    <row r="180" spans="1:9" x14ac:dyDescent="0.3">
      <c r="A180" s="18"/>
      <c r="B180" s="18"/>
      <c r="C180" s="18"/>
      <c r="D180" s="18"/>
      <c r="E180" s="18"/>
      <c r="F180" s="18"/>
      <c r="G180" s="18"/>
      <c r="H180" s="18"/>
      <c r="I180" s="18"/>
    </row>
    <row r="181" spans="1:9" x14ac:dyDescent="0.3">
      <c r="A181" s="18"/>
      <c r="B181" s="18"/>
      <c r="C181" s="18"/>
      <c r="D181" s="18"/>
      <c r="E181" s="18"/>
      <c r="F181" s="18"/>
      <c r="G181" s="18"/>
      <c r="H181" s="18"/>
      <c r="I181" s="18"/>
    </row>
    <row r="182" spans="1:9" x14ac:dyDescent="0.3">
      <c r="A182" s="18"/>
      <c r="B182" s="18"/>
      <c r="C182" s="18"/>
      <c r="D182" s="18"/>
      <c r="E182" s="18"/>
      <c r="F182" s="18"/>
      <c r="G182" s="18"/>
      <c r="H182" s="18"/>
      <c r="I182" s="18"/>
    </row>
    <row r="183" spans="1:9" x14ac:dyDescent="0.3">
      <c r="A183" s="18"/>
      <c r="B183" s="18"/>
      <c r="C183" s="18"/>
      <c r="D183" s="18"/>
      <c r="E183" s="18"/>
      <c r="F183" s="18"/>
      <c r="G183" s="18"/>
      <c r="H183" s="18"/>
      <c r="I183" s="18"/>
    </row>
    <row r="184" spans="1:9" x14ac:dyDescent="0.3">
      <c r="A184" s="18"/>
      <c r="B184" s="18"/>
      <c r="C184" s="18"/>
      <c r="D184" s="18"/>
      <c r="E184" s="18"/>
      <c r="F184" s="18"/>
      <c r="G184" s="18"/>
      <c r="H184" s="18"/>
      <c r="I184" s="18"/>
    </row>
    <row r="185" spans="1:9" x14ac:dyDescent="0.3">
      <c r="A185" s="18"/>
      <c r="B185" s="18"/>
      <c r="C185" s="18"/>
      <c r="D185" s="18"/>
      <c r="E185" s="18"/>
      <c r="F185" s="18"/>
      <c r="G185" s="18"/>
      <c r="H185" s="18"/>
      <c r="I185" s="18"/>
    </row>
    <row r="186" spans="1:9" x14ac:dyDescent="0.3">
      <c r="A186" s="18"/>
      <c r="B186" s="18"/>
      <c r="C186" s="18"/>
      <c r="D186" s="18"/>
      <c r="E186" s="18"/>
      <c r="F186" s="18"/>
      <c r="G186" s="18"/>
      <c r="H186" s="18"/>
      <c r="I186" s="18"/>
    </row>
    <row r="187" spans="1:9" x14ac:dyDescent="0.3">
      <c r="A187" s="18"/>
      <c r="B187" s="18"/>
      <c r="C187" s="18"/>
      <c r="D187" s="18"/>
      <c r="E187" s="18"/>
      <c r="F187" s="18"/>
      <c r="G187" s="18"/>
      <c r="H187" s="18"/>
      <c r="I187" s="18"/>
    </row>
    <row r="188" spans="1:9" x14ac:dyDescent="0.3">
      <c r="A188" s="18"/>
      <c r="B188" s="18"/>
      <c r="C188" s="18"/>
      <c r="D188" s="18"/>
      <c r="E188" s="18"/>
      <c r="F188" s="18"/>
      <c r="G188" s="18"/>
      <c r="H188" s="18"/>
      <c r="I188" s="18"/>
    </row>
    <row r="189" spans="1:9" x14ac:dyDescent="0.3">
      <c r="A189" s="18"/>
      <c r="B189" s="18"/>
      <c r="C189" s="18"/>
      <c r="D189" s="18"/>
      <c r="E189" s="18"/>
      <c r="F189" s="18"/>
      <c r="G189" s="18"/>
      <c r="H189" s="18"/>
      <c r="I189" s="18"/>
    </row>
    <row r="190" spans="1:9" x14ac:dyDescent="0.3">
      <c r="A190" s="18"/>
      <c r="B190" s="18"/>
      <c r="C190" s="18"/>
      <c r="D190" s="18"/>
      <c r="E190" s="18"/>
      <c r="F190" s="18"/>
      <c r="G190" s="18"/>
      <c r="H190" s="18"/>
      <c r="I190" s="18"/>
    </row>
    <row r="191" spans="1:9" x14ac:dyDescent="0.3">
      <c r="A191" s="18"/>
      <c r="B191" s="18"/>
      <c r="C191" s="18"/>
      <c r="D191" s="18"/>
      <c r="E191" s="18"/>
      <c r="F191" s="18"/>
      <c r="G191" s="18"/>
      <c r="H191" s="18"/>
      <c r="I191" s="18"/>
    </row>
    <row r="192" spans="1:9" x14ac:dyDescent="0.3">
      <c r="A192" s="18"/>
      <c r="B192" s="18"/>
      <c r="C192" s="18"/>
      <c r="D192" s="18"/>
      <c r="E192" s="18"/>
      <c r="F192" s="18"/>
      <c r="G192" s="18"/>
      <c r="H192" s="18"/>
      <c r="I192" s="18"/>
    </row>
    <row r="193" spans="1:9" x14ac:dyDescent="0.3">
      <c r="A193" s="18"/>
      <c r="B193" s="18"/>
      <c r="C193" s="18"/>
      <c r="D193" s="18"/>
      <c r="E193" s="18"/>
      <c r="F193" s="18"/>
      <c r="G193" s="18"/>
      <c r="H193" s="18"/>
      <c r="I193" s="18"/>
    </row>
    <row r="194" spans="1:9" x14ac:dyDescent="0.3">
      <c r="A194" s="18"/>
      <c r="B194" s="18"/>
      <c r="C194" s="18"/>
      <c r="D194" s="18"/>
      <c r="E194" s="18"/>
      <c r="F194" s="18"/>
      <c r="G194" s="18"/>
      <c r="H194" s="18"/>
      <c r="I194" s="18"/>
    </row>
    <row r="195" spans="1:9" x14ac:dyDescent="0.3">
      <c r="A195" s="18"/>
      <c r="B195" s="18"/>
      <c r="C195" s="18"/>
      <c r="D195" s="18"/>
      <c r="E195" s="18"/>
      <c r="F195" s="18"/>
      <c r="G195" s="18"/>
      <c r="H195" s="18"/>
      <c r="I195" s="18"/>
    </row>
    <row r="196" spans="1:9" x14ac:dyDescent="0.3">
      <c r="A196" s="18"/>
      <c r="B196" s="18"/>
      <c r="C196" s="18"/>
      <c r="D196" s="18"/>
      <c r="E196" s="18"/>
      <c r="F196" s="18"/>
      <c r="G196" s="18"/>
      <c r="H196" s="18"/>
      <c r="I196" s="18"/>
    </row>
    <row r="197" spans="1:9" x14ac:dyDescent="0.3">
      <c r="A197" s="18"/>
      <c r="B197" s="18"/>
      <c r="C197" s="18"/>
      <c r="D197" s="18"/>
      <c r="E197" s="18"/>
      <c r="F197" s="18"/>
      <c r="G197" s="18"/>
      <c r="H197" s="18"/>
      <c r="I197" s="18"/>
    </row>
    <row r="198" spans="1:9" x14ac:dyDescent="0.3">
      <c r="A198" s="18"/>
      <c r="B198" s="18"/>
      <c r="C198" s="18"/>
      <c r="D198" s="18"/>
      <c r="E198" s="18"/>
      <c r="F198" s="18"/>
      <c r="G198" s="18"/>
      <c r="H198" s="18"/>
      <c r="I198" s="18"/>
    </row>
    <row r="199" spans="1:9" x14ac:dyDescent="0.3">
      <c r="A199" s="18"/>
      <c r="B199" s="18"/>
      <c r="C199" s="18"/>
      <c r="D199" s="18"/>
      <c r="E199" s="18"/>
      <c r="F199" s="18"/>
      <c r="G199" s="18"/>
      <c r="H199" s="18"/>
      <c r="I199" s="18"/>
    </row>
    <row r="200" spans="1:9" x14ac:dyDescent="0.3">
      <c r="A200" s="18"/>
      <c r="B200" s="18"/>
      <c r="C200" s="18"/>
      <c r="D200" s="18"/>
      <c r="E200" s="18"/>
      <c r="F200" s="18"/>
      <c r="G200" s="18"/>
      <c r="H200" s="18"/>
      <c r="I200" s="18"/>
    </row>
  </sheetData>
  <conditionalFormatting sqref="D3:D62">
    <cfRule type="cellIs" dxfId="5" priority="2" operator="equal">
      <formula>"Good"</formula>
    </cfRule>
    <cfRule type="cellIs" dxfId="4" priority="3" operator="equal">
      <formula>"Bad"</formula>
    </cfRule>
  </conditionalFormatting>
  <conditionalFormatting sqref="G3:G62">
    <cfRule type="cellIs" dxfId="3" priority="4" operator="equal">
      <formula>"Yes"</formula>
    </cfRule>
  </conditionalFormatting>
  <dataValidations count="4">
    <dataValidation type="list" allowBlank="1" errorTitle="Invalid entry" error="Pick a value from the list" sqref="C3:C62" xr:uid="{00000000-0002-0000-0500-000000000000}">
      <formula1>HeadlineTypes</formula1>
      <formula2>0</formula2>
    </dataValidation>
    <dataValidation type="list" allowBlank="1" errorTitle="Invalid entry" error="Pick a value from the list" sqref="D3:D62" xr:uid="{00000000-0002-0000-0500-000001000000}">
      <formula1>GoodBad</formula1>
      <formula2>0</formula2>
    </dataValidation>
    <dataValidation type="list" allowBlank="1" errorTitle="Invalid entry" error="Pick a value from the list" sqref="F3:F62" xr:uid="{00000000-0002-0000-0500-000002000000}">
      <formula1>OwnerList</formula1>
      <formula2>0</formula2>
    </dataValidation>
    <dataValidation type="list" allowBlank="1" errorTitle="Invalid entry" error="Pick a value from the list" sqref="G3:H62" xr:uid="{00000000-0002-0000-0500-000003000000}">
      <formula1>YesNo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200"/>
  <sheetViews>
    <sheetView zoomScaleNormal="100" workbookViewId="0">
      <pane xSplit="1" ySplit="2" topLeftCell="B3" activePane="bottomRight" state="frozen"/>
      <selection pane="topRight" activeCell="B1" sqref="B1"/>
      <selection pane="bottomLeft" activeCell="A5" sqref="A5"/>
      <selection pane="bottomRight"/>
    </sheetView>
  </sheetViews>
  <sheetFormatPr defaultColWidth="8.6640625" defaultRowHeight="14.4" x14ac:dyDescent="0.3"/>
  <cols>
    <col min="1" max="1" width="15.6640625" customWidth="1"/>
    <col min="2" max="3" width="18" customWidth="1"/>
    <col min="4" max="4" width="28" customWidth="1"/>
    <col min="5" max="5" width="22" customWidth="1"/>
    <col min="6" max="6" width="23.5546875" customWidth="1"/>
    <col min="7" max="7" width="18.33203125" customWidth="1"/>
    <col min="8" max="8" width="20.109375" customWidth="1"/>
    <col min="9" max="9" width="21" customWidth="1"/>
    <col min="10" max="10" width="25.44140625" customWidth="1"/>
    <col min="11" max="11" width="16.5546875" customWidth="1"/>
    <col min="12" max="12" width="20.21875" customWidth="1"/>
    <col min="13" max="13" width="28" customWidth="1"/>
    <col min="14" max="14" width="32" customWidth="1"/>
    <col min="15" max="15" width="21.88671875" customWidth="1"/>
    <col min="16" max="16" width="28" customWidth="1"/>
  </cols>
  <sheetData>
    <row r="1" spans="1:16" ht="21" x14ac:dyDescent="0.4">
      <c r="A1" s="45" t="s">
        <v>168</v>
      </c>
      <c r="B1" s="41"/>
      <c r="C1" s="41"/>
      <c r="D1" s="41"/>
      <c r="E1" s="41"/>
      <c r="F1" s="41"/>
    </row>
    <row r="2" spans="1:16" ht="31.5" customHeight="1" x14ac:dyDescent="0.3">
      <c r="A2" s="14" t="s">
        <v>1</v>
      </c>
      <c r="B2" s="14" t="s">
        <v>4</v>
      </c>
      <c r="C2" s="14" t="s">
        <v>5</v>
      </c>
      <c r="D2" s="14" t="s">
        <v>169</v>
      </c>
      <c r="E2" s="14" t="s">
        <v>170</v>
      </c>
      <c r="F2" s="14" t="s">
        <v>171</v>
      </c>
      <c r="G2" s="14" t="s">
        <v>172</v>
      </c>
      <c r="H2" s="14" t="s">
        <v>173</v>
      </c>
      <c r="I2" s="14" t="s">
        <v>174</v>
      </c>
      <c r="J2" s="14" t="s">
        <v>175</v>
      </c>
      <c r="K2" s="14" t="s">
        <v>176</v>
      </c>
      <c r="L2" s="14" t="s">
        <v>177</v>
      </c>
      <c r="M2" s="14" t="s">
        <v>178</v>
      </c>
      <c r="N2" s="14" t="s">
        <v>179</v>
      </c>
      <c r="O2" s="14" t="s">
        <v>180</v>
      </c>
      <c r="P2" s="14" t="s">
        <v>181</v>
      </c>
    </row>
    <row r="3" spans="1:16" x14ac:dyDescent="0.3">
      <c r="A3" s="17"/>
      <c r="B3" s="15"/>
      <c r="C3" s="15"/>
      <c r="D3" s="16"/>
      <c r="E3" s="16"/>
      <c r="F3" s="15"/>
      <c r="G3" s="15"/>
      <c r="H3" s="15"/>
      <c r="I3" s="15"/>
      <c r="J3" s="40"/>
      <c r="K3" s="15"/>
      <c r="L3" s="15"/>
      <c r="M3" s="16"/>
      <c r="N3" s="16"/>
      <c r="O3" s="15"/>
      <c r="P3" s="16"/>
    </row>
    <row r="4" spans="1:16" x14ac:dyDescent="0.3">
      <c r="A4" s="17"/>
      <c r="B4" s="15"/>
      <c r="C4" s="15"/>
      <c r="D4" s="16"/>
      <c r="E4" s="16"/>
      <c r="F4" s="15"/>
      <c r="G4" s="15"/>
      <c r="H4" s="15"/>
      <c r="I4" s="15"/>
      <c r="J4" s="40"/>
      <c r="K4" s="15"/>
      <c r="L4" s="15"/>
      <c r="M4" s="16"/>
      <c r="N4" s="16"/>
      <c r="O4" s="15"/>
      <c r="P4" s="16"/>
    </row>
    <row r="5" spans="1:16" x14ac:dyDescent="0.3">
      <c r="A5" s="17"/>
      <c r="B5" s="15"/>
      <c r="C5" s="15"/>
      <c r="D5" s="16"/>
      <c r="E5" s="16"/>
      <c r="F5" s="15"/>
      <c r="G5" s="15"/>
      <c r="H5" s="15"/>
      <c r="I5" s="15"/>
      <c r="J5" s="40"/>
      <c r="K5" s="15"/>
      <c r="L5" s="15"/>
      <c r="M5" s="16"/>
      <c r="N5" s="16"/>
      <c r="O5" s="15"/>
      <c r="P5" s="16"/>
    </row>
    <row r="6" spans="1:16" x14ac:dyDescent="0.3">
      <c r="A6" s="17"/>
      <c r="B6" s="15"/>
      <c r="C6" s="15"/>
      <c r="D6" s="16"/>
      <c r="E6" s="16"/>
      <c r="F6" s="15"/>
      <c r="G6" s="15"/>
      <c r="H6" s="15"/>
      <c r="I6" s="15"/>
      <c r="J6" s="40"/>
      <c r="K6" s="15"/>
      <c r="L6" s="15"/>
      <c r="M6" s="16"/>
      <c r="N6" s="16"/>
      <c r="O6" s="15"/>
      <c r="P6" s="16"/>
    </row>
    <row r="7" spans="1:16" x14ac:dyDescent="0.3">
      <c r="A7" s="17"/>
      <c r="B7" s="15"/>
      <c r="C7" s="15"/>
      <c r="D7" s="16"/>
      <c r="E7" s="16"/>
      <c r="F7" s="15"/>
      <c r="G7" s="15"/>
      <c r="H7" s="15"/>
      <c r="I7" s="15"/>
      <c r="J7" s="40"/>
      <c r="K7" s="15"/>
      <c r="L7" s="15"/>
      <c r="M7" s="16"/>
      <c r="N7" s="16"/>
      <c r="O7" s="15"/>
      <c r="P7" s="16"/>
    </row>
    <row r="8" spans="1:16" x14ac:dyDescent="0.3">
      <c r="A8" s="17"/>
      <c r="B8" s="15"/>
      <c r="C8" s="15"/>
      <c r="D8" s="16"/>
      <c r="E8" s="16"/>
      <c r="F8" s="15"/>
      <c r="G8" s="15"/>
      <c r="H8" s="15"/>
      <c r="I8" s="15"/>
      <c r="J8" s="40"/>
      <c r="K8" s="15"/>
      <c r="L8" s="15"/>
      <c r="M8" s="16"/>
      <c r="N8" s="16"/>
      <c r="O8" s="15"/>
      <c r="P8" s="16"/>
    </row>
    <row r="9" spans="1:16" x14ac:dyDescent="0.3">
      <c r="A9" s="17"/>
      <c r="B9" s="15"/>
      <c r="C9" s="15"/>
      <c r="D9" s="16"/>
      <c r="E9" s="16"/>
      <c r="F9" s="15"/>
      <c r="G9" s="15"/>
      <c r="H9" s="15"/>
      <c r="I9" s="15"/>
      <c r="J9" s="40"/>
      <c r="K9" s="15"/>
      <c r="L9" s="15"/>
      <c r="M9" s="16"/>
      <c r="N9" s="16"/>
      <c r="O9" s="15"/>
      <c r="P9" s="16"/>
    </row>
    <row r="10" spans="1:16" x14ac:dyDescent="0.3">
      <c r="A10" s="17"/>
      <c r="B10" s="15"/>
      <c r="C10" s="15"/>
      <c r="D10" s="16"/>
      <c r="E10" s="16"/>
      <c r="F10" s="15"/>
      <c r="G10" s="15"/>
      <c r="H10" s="15"/>
      <c r="I10" s="15"/>
      <c r="J10" s="40"/>
      <c r="K10" s="15"/>
      <c r="L10" s="15"/>
      <c r="M10" s="16"/>
      <c r="N10" s="16"/>
      <c r="O10" s="15"/>
      <c r="P10" s="16"/>
    </row>
    <row r="11" spans="1:16" x14ac:dyDescent="0.3">
      <c r="A11" s="17"/>
      <c r="B11" s="15"/>
      <c r="C11" s="15"/>
      <c r="D11" s="16"/>
      <c r="E11" s="16"/>
      <c r="F11" s="15"/>
      <c r="G11" s="15"/>
      <c r="H11" s="15"/>
      <c r="I11" s="15"/>
      <c r="J11" s="40"/>
      <c r="K11" s="15"/>
      <c r="L11" s="15"/>
      <c r="M11" s="16"/>
      <c r="N11" s="16"/>
      <c r="O11" s="15"/>
      <c r="P11" s="16"/>
    </row>
    <row r="12" spans="1:16" x14ac:dyDescent="0.3">
      <c r="A12" s="17"/>
      <c r="B12" s="15"/>
      <c r="C12" s="15"/>
      <c r="D12" s="16"/>
      <c r="E12" s="16"/>
      <c r="F12" s="15"/>
      <c r="G12" s="15"/>
      <c r="H12" s="15"/>
      <c r="I12" s="15"/>
      <c r="J12" s="40"/>
      <c r="K12" s="15"/>
      <c r="L12" s="15"/>
      <c r="M12" s="16"/>
      <c r="N12" s="16"/>
      <c r="O12" s="15"/>
      <c r="P12" s="16"/>
    </row>
    <row r="13" spans="1:16" x14ac:dyDescent="0.3">
      <c r="A13" s="17"/>
      <c r="B13" s="15"/>
      <c r="C13" s="15"/>
      <c r="D13" s="16"/>
      <c r="E13" s="16"/>
      <c r="F13" s="15"/>
      <c r="G13" s="15"/>
      <c r="H13" s="15"/>
      <c r="I13" s="15"/>
      <c r="J13" s="40"/>
      <c r="K13" s="15"/>
      <c r="L13" s="15"/>
      <c r="M13" s="16"/>
      <c r="N13" s="16"/>
      <c r="O13" s="15"/>
      <c r="P13" s="16"/>
    </row>
    <row r="14" spans="1:16" x14ac:dyDescent="0.3">
      <c r="A14" s="17"/>
      <c r="B14" s="15"/>
      <c r="C14" s="15"/>
      <c r="D14" s="16"/>
      <c r="E14" s="16"/>
      <c r="F14" s="15"/>
      <c r="G14" s="15"/>
      <c r="H14" s="15"/>
      <c r="I14" s="15"/>
      <c r="J14" s="40"/>
      <c r="K14" s="15"/>
      <c r="L14" s="15"/>
      <c r="M14" s="16"/>
      <c r="N14" s="16"/>
      <c r="O14" s="15"/>
      <c r="P14" s="16"/>
    </row>
    <row r="15" spans="1:16" x14ac:dyDescent="0.3">
      <c r="A15" s="17"/>
      <c r="B15" s="15"/>
      <c r="C15" s="15"/>
      <c r="D15" s="16"/>
      <c r="E15" s="16"/>
      <c r="F15" s="15"/>
      <c r="G15" s="15"/>
      <c r="H15" s="15"/>
      <c r="I15" s="15"/>
      <c r="J15" s="40"/>
      <c r="K15" s="15"/>
      <c r="L15" s="15"/>
      <c r="M15" s="16"/>
      <c r="N15" s="16"/>
      <c r="O15" s="15"/>
      <c r="P15" s="16"/>
    </row>
    <row r="16" spans="1:16" x14ac:dyDescent="0.3">
      <c r="A16" s="17"/>
      <c r="B16" s="15"/>
      <c r="C16" s="15"/>
      <c r="D16" s="16"/>
      <c r="E16" s="16"/>
      <c r="F16" s="15"/>
      <c r="G16" s="15"/>
      <c r="H16" s="15"/>
      <c r="I16" s="15"/>
      <c r="J16" s="40"/>
      <c r="K16" s="15"/>
      <c r="L16" s="15"/>
      <c r="M16" s="16"/>
      <c r="N16" s="16"/>
      <c r="O16" s="15"/>
      <c r="P16" s="16"/>
    </row>
    <row r="17" spans="1:16" x14ac:dyDescent="0.3">
      <c r="A17" s="17"/>
      <c r="B17" s="15"/>
      <c r="C17" s="15"/>
      <c r="D17" s="16"/>
      <c r="E17" s="16"/>
      <c r="F17" s="15"/>
      <c r="G17" s="15"/>
      <c r="H17" s="15"/>
      <c r="I17" s="15"/>
      <c r="J17" s="40"/>
      <c r="K17" s="15"/>
      <c r="L17" s="15"/>
      <c r="M17" s="16"/>
      <c r="N17" s="16"/>
      <c r="O17" s="15"/>
      <c r="P17" s="16"/>
    </row>
    <row r="18" spans="1:16" x14ac:dyDescent="0.3">
      <c r="A18" s="17"/>
      <c r="B18" s="15"/>
      <c r="C18" s="15"/>
      <c r="D18" s="16"/>
      <c r="E18" s="16"/>
      <c r="F18" s="15"/>
      <c r="G18" s="15"/>
      <c r="H18" s="15"/>
      <c r="I18" s="15"/>
      <c r="J18" s="40"/>
      <c r="K18" s="15"/>
      <c r="L18" s="15"/>
      <c r="M18" s="16"/>
      <c r="N18" s="16"/>
      <c r="O18" s="15"/>
      <c r="P18" s="16"/>
    </row>
    <row r="19" spans="1:16" x14ac:dyDescent="0.3">
      <c r="A19" s="17"/>
      <c r="B19" s="15"/>
      <c r="C19" s="15"/>
      <c r="D19" s="16"/>
      <c r="E19" s="16"/>
      <c r="F19" s="15"/>
      <c r="G19" s="15"/>
      <c r="H19" s="15"/>
      <c r="I19" s="15"/>
      <c r="J19" s="40"/>
      <c r="K19" s="15"/>
      <c r="L19" s="15"/>
      <c r="M19" s="16"/>
      <c r="N19" s="16"/>
      <c r="O19" s="15"/>
      <c r="P19" s="16"/>
    </row>
    <row r="20" spans="1:16" x14ac:dyDescent="0.3">
      <c r="A20" s="17"/>
      <c r="B20" s="15"/>
      <c r="C20" s="15"/>
      <c r="D20" s="16"/>
      <c r="E20" s="16"/>
      <c r="F20" s="15"/>
      <c r="G20" s="15"/>
      <c r="H20" s="15"/>
      <c r="I20" s="15"/>
      <c r="J20" s="40"/>
      <c r="K20" s="15"/>
      <c r="L20" s="15"/>
      <c r="M20" s="16"/>
      <c r="N20" s="16"/>
      <c r="O20" s="15"/>
      <c r="P20" s="16"/>
    </row>
    <row r="21" spans="1:16" x14ac:dyDescent="0.3">
      <c r="A21" s="17"/>
      <c r="B21" s="15"/>
      <c r="C21" s="15"/>
      <c r="D21" s="16"/>
      <c r="E21" s="16"/>
      <c r="F21" s="15"/>
      <c r="G21" s="15"/>
      <c r="H21" s="15"/>
      <c r="I21" s="15"/>
      <c r="J21" s="40"/>
      <c r="K21" s="15"/>
      <c r="L21" s="15"/>
      <c r="M21" s="16"/>
      <c r="N21" s="16"/>
      <c r="O21" s="15"/>
      <c r="P21" s="16"/>
    </row>
    <row r="22" spans="1:16" x14ac:dyDescent="0.3">
      <c r="A22" s="17"/>
      <c r="B22" s="15"/>
      <c r="C22" s="15"/>
      <c r="D22" s="16"/>
      <c r="E22" s="16"/>
      <c r="F22" s="15"/>
      <c r="G22" s="15"/>
      <c r="H22" s="15"/>
      <c r="I22" s="15"/>
      <c r="J22" s="40"/>
      <c r="K22" s="15"/>
      <c r="L22" s="15"/>
      <c r="M22" s="16"/>
      <c r="N22" s="16"/>
      <c r="O22" s="15"/>
      <c r="P22" s="16"/>
    </row>
    <row r="23" spans="1:16" x14ac:dyDescent="0.3">
      <c r="A23" s="17"/>
      <c r="B23" s="15"/>
      <c r="C23" s="15"/>
      <c r="D23" s="16"/>
      <c r="E23" s="16"/>
      <c r="F23" s="15"/>
      <c r="G23" s="15"/>
      <c r="H23" s="15"/>
      <c r="I23" s="15"/>
      <c r="J23" s="40"/>
      <c r="K23" s="15"/>
      <c r="L23" s="15"/>
      <c r="M23" s="16"/>
      <c r="N23" s="16"/>
      <c r="O23" s="15"/>
      <c r="P23" s="16"/>
    </row>
    <row r="24" spans="1:16" x14ac:dyDescent="0.3">
      <c r="A24" s="17"/>
      <c r="B24" s="15"/>
      <c r="C24" s="15"/>
      <c r="D24" s="16"/>
      <c r="E24" s="16"/>
      <c r="F24" s="15"/>
      <c r="G24" s="15"/>
      <c r="H24" s="15"/>
      <c r="I24" s="15"/>
      <c r="J24" s="40"/>
      <c r="K24" s="15"/>
      <c r="L24" s="15"/>
      <c r="M24" s="16"/>
      <c r="N24" s="16"/>
      <c r="O24" s="15"/>
      <c r="P24" s="16"/>
    </row>
    <row r="25" spans="1:16" x14ac:dyDescent="0.3">
      <c r="A25" s="17"/>
      <c r="B25" s="15"/>
      <c r="C25" s="15"/>
      <c r="D25" s="16"/>
      <c r="E25" s="16"/>
      <c r="F25" s="15"/>
      <c r="G25" s="15"/>
      <c r="H25" s="15"/>
      <c r="I25" s="15"/>
      <c r="J25" s="40"/>
      <c r="K25" s="15"/>
      <c r="L25" s="15"/>
      <c r="M25" s="16"/>
      <c r="N25" s="16"/>
      <c r="O25" s="15"/>
      <c r="P25" s="16"/>
    </row>
    <row r="26" spans="1:16" x14ac:dyDescent="0.3">
      <c r="A26" s="17"/>
      <c r="B26" s="15"/>
      <c r="C26" s="15"/>
      <c r="D26" s="16"/>
      <c r="E26" s="16"/>
      <c r="F26" s="15"/>
      <c r="G26" s="15"/>
      <c r="H26" s="15"/>
      <c r="I26" s="15"/>
      <c r="J26" s="40"/>
      <c r="K26" s="15"/>
      <c r="L26" s="15"/>
      <c r="M26" s="16"/>
      <c r="N26" s="16"/>
      <c r="O26" s="15"/>
      <c r="P26" s="16"/>
    </row>
    <row r="27" spans="1:16" x14ac:dyDescent="0.3">
      <c r="A27" s="17"/>
      <c r="B27" s="15"/>
      <c r="C27" s="15"/>
      <c r="D27" s="16"/>
      <c r="E27" s="16"/>
      <c r="F27" s="15"/>
      <c r="G27" s="15"/>
      <c r="H27" s="15"/>
      <c r="I27" s="15"/>
      <c r="J27" s="40"/>
      <c r="K27" s="15"/>
      <c r="L27" s="15"/>
      <c r="M27" s="16"/>
      <c r="N27" s="16"/>
      <c r="O27" s="15"/>
      <c r="P27" s="16"/>
    </row>
    <row r="28" spans="1:16" x14ac:dyDescent="0.3">
      <c r="A28" s="17"/>
      <c r="B28" s="15"/>
      <c r="C28" s="15"/>
      <c r="D28" s="16"/>
      <c r="E28" s="16"/>
      <c r="F28" s="15"/>
      <c r="G28" s="15"/>
      <c r="H28" s="15"/>
      <c r="I28" s="15"/>
      <c r="J28" s="40"/>
      <c r="K28" s="15"/>
      <c r="L28" s="15"/>
      <c r="M28" s="16"/>
      <c r="N28" s="16"/>
      <c r="O28" s="15"/>
      <c r="P28" s="16"/>
    </row>
    <row r="29" spans="1:16" x14ac:dyDescent="0.3">
      <c r="A29" s="17"/>
      <c r="B29" s="15"/>
      <c r="C29" s="15"/>
      <c r="D29" s="16"/>
      <c r="E29" s="16"/>
      <c r="F29" s="15"/>
      <c r="G29" s="15"/>
      <c r="H29" s="15"/>
      <c r="I29" s="15"/>
      <c r="J29" s="40"/>
      <c r="K29" s="15"/>
      <c r="L29" s="15"/>
      <c r="M29" s="16"/>
      <c r="N29" s="16"/>
      <c r="O29" s="15"/>
      <c r="P29" s="16"/>
    </row>
    <row r="30" spans="1:16" x14ac:dyDescent="0.3">
      <c r="A30" s="17"/>
      <c r="B30" s="15"/>
      <c r="C30" s="15"/>
      <c r="D30" s="16"/>
      <c r="E30" s="16"/>
      <c r="F30" s="15"/>
      <c r="G30" s="15"/>
      <c r="H30" s="15"/>
      <c r="I30" s="15"/>
      <c r="J30" s="40"/>
      <c r="K30" s="15"/>
      <c r="L30" s="15"/>
      <c r="M30" s="16"/>
      <c r="N30" s="16"/>
      <c r="O30" s="15"/>
      <c r="P30" s="16"/>
    </row>
    <row r="31" spans="1:16" x14ac:dyDescent="0.3">
      <c r="A31" s="17"/>
      <c r="B31" s="15"/>
      <c r="C31" s="15"/>
      <c r="D31" s="16"/>
      <c r="E31" s="16"/>
      <c r="F31" s="15"/>
      <c r="G31" s="15"/>
      <c r="H31" s="15"/>
      <c r="I31" s="15"/>
      <c r="J31" s="40"/>
      <c r="K31" s="15"/>
      <c r="L31" s="15"/>
      <c r="M31" s="16"/>
      <c r="N31" s="16"/>
      <c r="O31" s="15"/>
      <c r="P31" s="16"/>
    </row>
    <row r="32" spans="1:16" x14ac:dyDescent="0.3">
      <c r="A32" s="17"/>
      <c r="B32" s="15"/>
      <c r="C32" s="15"/>
      <c r="D32" s="16"/>
      <c r="E32" s="16"/>
      <c r="F32" s="15"/>
      <c r="G32" s="15"/>
      <c r="H32" s="15"/>
      <c r="I32" s="15"/>
      <c r="J32" s="40"/>
      <c r="K32" s="15"/>
      <c r="L32" s="15"/>
      <c r="M32" s="16"/>
      <c r="N32" s="16"/>
      <c r="O32" s="15"/>
      <c r="P32" s="16"/>
    </row>
    <row r="33" spans="1:16" x14ac:dyDescent="0.3">
      <c r="A33" s="17"/>
      <c r="B33" s="15"/>
      <c r="C33" s="15"/>
      <c r="D33" s="16"/>
      <c r="E33" s="16"/>
      <c r="F33" s="15"/>
      <c r="G33" s="15"/>
      <c r="H33" s="15"/>
      <c r="I33" s="15"/>
      <c r="J33" s="40"/>
      <c r="K33" s="15"/>
      <c r="L33" s="15"/>
      <c r="M33" s="16"/>
      <c r="N33" s="16"/>
      <c r="O33" s="15"/>
      <c r="P33" s="16"/>
    </row>
    <row r="34" spans="1:16" x14ac:dyDescent="0.3">
      <c r="A34" s="17"/>
      <c r="B34" s="15"/>
      <c r="C34" s="15"/>
      <c r="D34" s="16"/>
      <c r="E34" s="16"/>
      <c r="F34" s="15"/>
      <c r="G34" s="15"/>
      <c r="H34" s="15"/>
      <c r="I34" s="15"/>
      <c r="J34" s="40"/>
      <c r="K34" s="15"/>
      <c r="L34" s="15"/>
      <c r="M34" s="16"/>
      <c r="N34" s="16"/>
      <c r="O34" s="15"/>
      <c r="P34" s="16"/>
    </row>
    <row r="35" spans="1:16" x14ac:dyDescent="0.3">
      <c r="A35" s="17"/>
      <c r="B35" s="15"/>
      <c r="C35" s="15"/>
      <c r="D35" s="16"/>
      <c r="E35" s="16"/>
      <c r="F35" s="15"/>
      <c r="G35" s="15"/>
      <c r="H35" s="15"/>
      <c r="I35" s="15"/>
      <c r="J35" s="40"/>
      <c r="K35" s="15"/>
      <c r="L35" s="15"/>
      <c r="M35" s="16"/>
      <c r="N35" s="16"/>
      <c r="O35" s="15"/>
      <c r="P35" s="16"/>
    </row>
    <row r="36" spans="1:16" x14ac:dyDescent="0.3">
      <c r="A36" s="17"/>
      <c r="B36" s="15"/>
      <c r="C36" s="15"/>
      <c r="D36" s="16"/>
      <c r="E36" s="16"/>
      <c r="F36" s="15"/>
      <c r="G36" s="15"/>
      <c r="H36" s="15"/>
      <c r="I36" s="15"/>
      <c r="J36" s="40"/>
      <c r="K36" s="15"/>
      <c r="L36" s="15"/>
      <c r="M36" s="16"/>
      <c r="N36" s="16"/>
      <c r="O36" s="15"/>
      <c r="P36" s="16"/>
    </row>
    <row r="37" spans="1:16" x14ac:dyDescent="0.3">
      <c r="A37" s="17"/>
      <c r="B37" s="15"/>
      <c r="C37" s="15"/>
      <c r="D37" s="16"/>
      <c r="E37" s="16"/>
      <c r="F37" s="15"/>
      <c r="G37" s="15"/>
      <c r="H37" s="15"/>
      <c r="I37" s="15"/>
      <c r="J37" s="40"/>
      <c r="K37" s="15"/>
      <c r="L37" s="15"/>
      <c r="M37" s="16"/>
      <c r="N37" s="16"/>
      <c r="O37" s="15"/>
      <c r="P37" s="16"/>
    </row>
    <row r="38" spans="1:16" x14ac:dyDescent="0.3">
      <c r="A38" s="17"/>
      <c r="B38" s="15"/>
      <c r="C38" s="15"/>
      <c r="D38" s="16"/>
      <c r="E38" s="16"/>
      <c r="F38" s="15"/>
      <c r="G38" s="15"/>
      <c r="H38" s="15"/>
      <c r="I38" s="15"/>
      <c r="J38" s="40"/>
      <c r="K38" s="15"/>
      <c r="L38" s="15"/>
      <c r="M38" s="16"/>
      <c r="N38" s="16"/>
      <c r="O38" s="15"/>
      <c r="P38" s="16"/>
    </row>
    <row r="39" spans="1:16" x14ac:dyDescent="0.3">
      <c r="A39" s="17"/>
      <c r="B39" s="15"/>
      <c r="C39" s="15"/>
      <c r="D39" s="16"/>
      <c r="E39" s="16"/>
      <c r="F39" s="15"/>
      <c r="G39" s="15"/>
      <c r="H39" s="15"/>
      <c r="I39" s="15"/>
      <c r="J39" s="40"/>
      <c r="K39" s="15"/>
      <c r="L39" s="15"/>
      <c r="M39" s="16"/>
      <c r="N39" s="16"/>
      <c r="O39" s="15"/>
      <c r="P39" s="16"/>
    </row>
    <row r="40" spans="1:16" x14ac:dyDescent="0.3">
      <c r="A40" s="17"/>
      <c r="B40" s="15"/>
      <c r="C40" s="15"/>
      <c r="D40" s="16"/>
      <c r="E40" s="16"/>
      <c r="F40" s="15"/>
      <c r="G40" s="15"/>
      <c r="H40" s="15"/>
      <c r="I40" s="15"/>
      <c r="J40" s="40"/>
      <c r="K40" s="15"/>
      <c r="L40" s="15"/>
      <c r="M40" s="16"/>
      <c r="N40" s="16"/>
      <c r="O40" s="15"/>
      <c r="P40" s="16"/>
    </row>
    <row r="41" spans="1:16" x14ac:dyDescent="0.3">
      <c r="A41" s="17"/>
      <c r="B41" s="15"/>
      <c r="C41" s="15"/>
      <c r="D41" s="16"/>
      <c r="E41" s="16"/>
      <c r="F41" s="15"/>
      <c r="G41" s="15"/>
      <c r="H41" s="15"/>
      <c r="I41" s="15"/>
      <c r="J41" s="40"/>
      <c r="K41" s="15"/>
      <c r="L41" s="15"/>
      <c r="M41" s="16"/>
      <c r="N41" s="16"/>
      <c r="O41" s="15"/>
      <c r="P41" s="16"/>
    </row>
    <row r="42" spans="1:16" x14ac:dyDescent="0.3">
      <c r="A42" s="17"/>
      <c r="B42" s="15"/>
      <c r="C42" s="15"/>
      <c r="D42" s="16"/>
      <c r="E42" s="16"/>
      <c r="F42" s="15"/>
      <c r="G42" s="15"/>
      <c r="H42" s="15"/>
      <c r="I42" s="15"/>
      <c r="J42" s="40"/>
      <c r="K42" s="15"/>
      <c r="L42" s="15"/>
      <c r="M42" s="16"/>
      <c r="N42" s="16"/>
      <c r="O42" s="15"/>
      <c r="P42" s="16"/>
    </row>
    <row r="43" spans="1:16" x14ac:dyDescent="0.3">
      <c r="A43" s="17"/>
      <c r="B43" s="15"/>
      <c r="C43" s="15"/>
      <c r="D43" s="16"/>
      <c r="E43" s="16"/>
      <c r="F43" s="15"/>
      <c r="G43" s="15"/>
      <c r="H43" s="15"/>
      <c r="I43" s="15"/>
      <c r="J43" s="40"/>
      <c r="K43" s="15"/>
      <c r="L43" s="15"/>
      <c r="M43" s="16"/>
      <c r="N43" s="16"/>
      <c r="O43" s="15"/>
      <c r="P43" s="16"/>
    </row>
    <row r="44" spans="1:16" x14ac:dyDescent="0.3">
      <c r="A44" s="17"/>
      <c r="B44" s="15"/>
      <c r="C44" s="15"/>
      <c r="D44" s="16"/>
      <c r="E44" s="16"/>
      <c r="F44" s="15"/>
      <c r="G44" s="15"/>
      <c r="H44" s="15"/>
      <c r="I44" s="15"/>
      <c r="J44" s="40"/>
      <c r="K44" s="15"/>
      <c r="L44" s="15"/>
      <c r="M44" s="16"/>
      <c r="N44" s="16"/>
      <c r="O44" s="15"/>
      <c r="P44" s="16"/>
    </row>
    <row r="45" spans="1:16" x14ac:dyDescent="0.3">
      <c r="A45" s="17"/>
      <c r="B45" s="15"/>
      <c r="C45" s="15"/>
      <c r="D45" s="16"/>
      <c r="E45" s="16"/>
      <c r="F45" s="15"/>
      <c r="G45" s="15"/>
      <c r="H45" s="15"/>
      <c r="I45" s="15"/>
      <c r="J45" s="40"/>
      <c r="K45" s="15"/>
      <c r="L45" s="15"/>
      <c r="M45" s="16"/>
      <c r="N45" s="16"/>
      <c r="O45" s="15"/>
      <c r="P45" s="16"/>
    </row>
    <row r="46" spans="1:16" x14ac:dyDescent="0.3">
      <c r="A46" s="17"/>
      <c r="B46" s="15"/>
      <c r="C46" s="15"/>
      <c r="D46" s="16"/>
      <c r="E46" s="16"/>
      <c r="F46" s="15"/>
      <c r="G46" s="15"/>
      <c r="H46" s="15"/>
      <c r="I46" s="15"/>
      <c r="J46" s="40"/>
      <c r="K46" s="15"/>
      <c r="L46" s="15"/>
      <c r="M46" s="16"/>
      <c r="N46" s="16"/>
      <c r="O46" s="15"/>
      <c r="P46" s="16"/>
    </row>
    <row r="47" spans="1:16" x14ac:dyDescent="0.3">
      <c r="A47" s="17"/>
      <c r="B47" s="15"/>
      <c r="C47" s="15"/>
      <c r="D47" s="16"/>
      <c r="E47" s="16"/>
      <c r="F47" s="15"/>
      <c r="G47" s="15"/>
      <c r="H47" s="15"/>
      <c r="I47" s="15"/>
      <c r="J47" s="40"/>
      <c r="K47" s="15"/>
      <c r="L47" s="15"/>
      <c r="M47" s="16"/>
      <c r="N47" s="16"/>
      <c r="O47" s="15"/>
      <c r="P47" s="16"/>
    </row>
    <row r="48" spans="1:16" x14ac:dyDescent="0.3">
      <c r="A48" s="17"/>
      <c r="B48" s="15"/>
      <c r="C48" s="15"/>
      <c r="D48" s="16"/>
      <c r="E48" s="16"/>
      <c r="F48" s="15"/>
      <c r="G48" s="15"/>
      <c r="H48" s="15"/>
      <c r="I48" s="15"/>
      <c r="J48" s="40"/>
      <c r="K48" s="15"/>
      <c r="L48" s="15"/>
      <c r="M48" s="16"/>
      <c r="N48" s="16"/>
      <c r="O48" s="15"/>
      <c r="P48" s="16"/>
    </row>
    <row r="49" spans="1:16" x14ac:dyDescent="0.3">
      <c r="A49" s="17"/>
      <c r="B49" s="15"/>
      <c r="C49" s="15"/>
      <c r="D49" s="16"/>
      <c r="E49" s="16"/>
      <c r="F49" s="15"/>
      <c r="G49" s="15"/>
      <c r="H49" s="15"/>
      <c r="I49" s="15"/>
      <c r="J49" s="40"/>
      <c r="K49" s="15"/>
      <c r="L49" s="15"/>
      <c r="M49" s="16"/>
      <c r="N49" s="16"/>
      <c r="O49" s="15"/>
      <c r="P49" s="16"/>
    </row>
    <row r="50" spans="1:16" x14ac:dyDescent="0.3">
      <c r="A50" s="17"/>
      <c r="B50" s="15"/>
      <c r="C50" s="15"/>
      <c r="D50" s="16"/>
      <c r="E50" s="16"/>
      <c r="F50" s="15"/>
      <c r="G50" s="15"/>
      <c r="H50" s="15"/>
      <c r="I50" s="15"/>
      <c r="J50" s="40"/>
      <c r="K50" s="15"/>
      <c r="L50" s="15"/>
      <c r="M50" s="16"/>
      <c r="N50" s="16"/>
      <c r="O50" s="15"/>
      <c r="P50" s="16"/>
    </row>
    <row r="51" spans="1:16" x14ac:dyDescent="0.3">
      <c r="A51" s="17"/>
      <c r="B51" s="15"/>
      <c r="C51" s="15"/>
      <c r="D51" s="16"/>
      <c r="E51" s="16"/>
      <c r="F51" s="15"/>
      <c r="G51" s="15"/>
      <c r="H51" s="15"/>
      <c r="I51" s="15"/>
      <c r="J51" s="40"/>
      <c r="K51" s="15"/>
      <c r="L51" s="15"/>
      <c r="M51" s="16"/>
      <c r="N51" s="16"/>
      <c r="O51" s="15"/>
      <c r="P51" s="16"/>
    </row>
    <row r="52" spans="1:16" x14ac:dyDescent="0.3">
      <c r="A52" s="17"/>
      <c r="B52" s="15"/>
      <c r="C52" s="15"/>
      <c r="D52" s="16"/>
      <c r="E52" s="16"/>
      <c r="F52" s="15"/>
      <c r="G52" s="15"/>
      <c r="H52" s="15"/>
      <c r="I52" s="15"/>
      <c r="J52" s="40"/>
      <c r="K52" s="15"/>
      <c r="L52" s="15"/>
      <c r="M52" s="16"/>
      <c r="N52" s="16"/>
      <c r="O52" s="15"/>
      <c r="P52" s="16"/>
    </row>
    <row r="53" spans="1:16" x14ac:dyDescent="0.3">
      <c r="A53" s="17"/>
      <c r="B53" s="15"/>
      <c r="C53" s="15"/>
      <c r="D53" s="16"/>
      <c r="E53" s="16"/>
      <c r="F53" s="15"/>
      <c r="G53" s="15"/>
      <c r="H53" s="15"/>
      <c r="I53" s="15"/>
      <c r="J53" s="40"/>
      <c r="K53" s="15"/>
      <c r="L53" s="15"/>
      <c r="M53" s="16"/>
      <c r="N53" s="16"/>
      <c r="O53" s="15"/>
      <c r="P53" s="16"/>
    </row>
    <row r="54" spans="1:16" x14ac:dyDescent="0.3">
      <c r="A54" s="17"/>
      <c r="B54" s="15"/>
      <c r="C54" s="15"/>
      <c r="D54" s="16"/>
      <c r="E54" s="16"/>
      <c r="F54" s="15"/>
      <c r="G54" s="15"/>
      <c r="H54" s="15"/>
      <c r="I54" s="15"/>
      <c r="J54" s="40"/>
      <c r="K54" s="15"/>
      <c r="L54" s="15"/>
      <c r="M54" s="16"/>
      <c r="N54" s="16"/>
      <c r="O54" s="15"/>
      <c r="P54" s="16"/>
    </row>
    <row r="55" spans="1:16" x14ac:dyDescent="0.3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</row>
    <row r="56" spans="1:16" x14ac:dyDescent="0.3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</row>
    <row r="57" spans="1:16" x14ac:dyDescent="0.3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</row>
    <row r="58" spans="1:16" x14ac:dyDescent="0.3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</row>
    <row r="59" spans="1:16" x14ac:dyDescent="0.3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</row>
    <row r="60" spans="1:16" x14ac:dyDescent="0.3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</row>
    <row r="61" spans="1:16" x14ac:dyDescent="0.3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</row>
    <row r="62" spans="1:16" x14ac:dyDescent="0.3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</row>
    <row r="63" spans="1:16" x14ac:dyDescent="0.3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</row>
    <row r="64" spans="1:16" x14ac:dyDescent="0.3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</row>
    <row r="65" spans="1:16" x14ac:dyDescent="0.3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</row>
    <row r="66" spans="1:16" x14ac:dyDescent="0.3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</row>
    <row r="67" spans="1:16" x14ac:dyDescent="0.3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</row>
    <row r="68" spans="1:16" x14ac:dyDescent="0.3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</row>
    <row r="69" spans="1:16" x14ac:dyDescent="0.3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</row>
    <row r="70" spans="1:16" x14ac:dyDescent="0.3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</row>
    <row r="71" spans="1:16" x14ac:dyDescent="0.3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</row>
    <row r="72" spans="1:16" x14ac:dyDescent="0.3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</row>
    <row r="73" spans="1:16" x14ac:dyDescent="0.3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</row>
    <row r="74" spans="1:16" x14ac:dyDescent="0.3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</row>
    <row r="75" spans="1:16" x14ac:dyDescent="0.3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</row>
    <row r="76" spans="1:16" x14ac:dyDescent="0.3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</row>
    <row r="77" spans="1:16" x14ac:dyDescent="0.3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</row>
    <row r="78" spans="1:16" x14ac:dyDescent="0.3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</row>
    <row r="79" spans="1:16" x14ac:dyDescent="0.3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</row>
    <row r="80" spans="1:16" x14ac:dyDescent="0.3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</row>
    <row r="81" spans="1:16" x14ac:dyDescent="0.3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</row>
    <row r="82" spans="1:16" x14ac:dyDescent="0.3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</row>
    <row r="83" spans="1:16" x14ac:dyDescent="0.3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</row>
    <row r="84" spans="1:16" x14ac:dyDescent="0.3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</row>
    <row r="85" spans="1:16" x14ac:dyDescent="0.3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</row>
    <row r="86" spans="1:16" x14ac:dyDescent="0.3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</row>
    <row r="87" spans="1:16" x14ac:dyDescent="0.3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</row>
    <row r="88" spans="1:16" x14ac:dyDescent="0.3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</row>
    <row r="89" spans="1:16" x14ac:dyDescent="0.3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</row>
    <row r="90" spans="1:16" x14ac:dyDescent="0.3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</row>
    <row r="91" spans="1:16" x14ac:dyDescent="0.3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</row>
    <row r="92" spans="1:16" x14ac:dyDescent="0.3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</row>
    <row r="93" spans="1:16" x14ac:dyDescent="0.3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</row>
    <row r="94" spans="1:16" x14ac:dyDescent="0.3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</row>
    <row r="95" spans="1:16" x14ac:dyDescent="0.3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</row>
    <row r="96" spans="1:16" x14ac:dyDescent="0.3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</row>
    <row r="97" spans="1:16" x14ac:dyDescent="0.3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</row>
    <row r="98" spans="1:16" x14ac:dyDescent="0.3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</row>
    <row r="99" spans="1:16" x14ac:dyDescent="0.3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</row>
    <row r="100" spans="1:16" x14ac:dyDescent="0.3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</row>
    <row r="101" spans="1:16" x14ac:dyDescent="0.3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</row>
    <row r="102" spans="1:16" x14ac:dyDescent="0.3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</row>
    <row r="103" spans="1:16" x14ac:dyDescent="0.3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</row>
    <row r="104" spans="1:16" x14ac:dyDescent="0.3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</row>
    <row r="105" spans="1:16" x14ac:dyDescent="0.3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</row>
    <row r="106" spans="1:16" x14ac:dyDescent="0.3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</row>
    <row r="107" spans="1:16" x14ac:dyDescent="0.3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</row>
    <row r="108" spans="1:16" x14ac:dyDescent="0.3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</row>
    <row r="109" spans="1:16" x14ac:dyDescent="0.3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</row>
    <row r="110" spans="1:16" x14ac:dyDescent="0.3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</row>
    <row r="111" spans="1:16" x14ac:dyDescent="0.3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</row>
    <row r="112" spans="1:16" x14ac:dyDescent="0.3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</row>
    <row r="113" spans="1:16" x14ac:dyDescent="0.3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</row>
    <row r="114" spans="1:16" x14ac:dyDescent="0.3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</row>
    <row r="115" spans="1:16" x14ac:dyDescent="0.3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</row>
    <row r="116" spans="1:16" x14ac:dyDescent="0.3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</row>
    <row r="117" spans="1:16" x14ac:dyDescent="0.3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</row>
    <row r="118" spans="1:16" x14ac:dyDescent="0.3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</row>
    <row r="119" spans="1:16" x14ac:dyDescent="0.3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</row>
    <row r="120" spans="1:16" x14ac:dyDescent="0.3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</row>
    <row r="121" spans="1:16" x14ac:dyDescent="0.3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</row>
    <row r="122" spans="1:16" x14ac:dyDescent="0.3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</row>
    <row r="123" spans="1:16" x14ac:dyDescent="0.3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</row>
    <row r="124" spans="1:16" x14ac:dyDescent="0.3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</row>
    <row r="125" spans="1:16" x14ac:dyDescent="0.3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</row>
    <row r="126" spans="1:16" x14ac:dyDescent="0.3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</row>
    <row r="127" spans="1:16" x14ac:dyDescent="0.3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</row>
    <row r="128" spans="1:16" x14ac:dyDescent="0.3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</row>
    <row r="129" spans="1:16" x14ac:dyDescent="0.3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</row>
    <row r="130" spans="1:16" x14ac:dyDescent="0.3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</row>
    <row r="131" spans="1:16" x14ac:dyDescent="0.3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</row>
    <row r="132" spans="1:16" x14ac:dyDescent="0.3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</row>
    <row r="133" spans="1:16" x14ac:dyDescent="0.3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</row>
    <row r="134" spans="1:16" x14ac:dyDescent="0.3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</row>
    <row r="135" spans="1:16" x14ac:dyDescent="0.3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</row>
    <row r="136" spans="1:16" x14ac:dyDescent="0.3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</row>
    <row r="137" spans="1:16" x14ac:dyDescent="0.3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</row>
    <row r="138" spans="1:16" x14ac:dyDescent="0.3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</row>
    <row r="139" spans="1:16" x14ac:dyDescent="0.3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</row>
    <row r="140" spans="1:16" x14ac:dyDescent="0.3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</row>
    <row r="141" spans="1:16" x14ac:dyDescent="0.3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</row>
    <row r="142" spans="1:16" x14ac:dyDescent="0.3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</row>
    <row r="143" spans="1:16" x14ac:dyDescent="0.3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</row>
    <row r="144" spans="1:16" x14ac:dyDescent="0.3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</row>
    <row r="145" spans="1:16" x14ac:dyDescent="0.3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</row>
    <row r="146" spans="1:16" x14ac:dyDescent="0.3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</row>
    <row r="147" spans="1:16" x14ac:dyDescent="0.3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</row>
    <row r="148" spans="1:16" x14ac:dyDescent="0.3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</row>
    <row r="149" spans="1:16" x14ac:dyDescent="0.3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</row>
    <row r="150" spans="1:16" x14ac:dyDescent="0.3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</row>
    <row r="151" spans="1:16" x14ac:dyDescent="0.3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</row>
    <row r="152" spans="1:16" x14ac:dyDescent="0.3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</row>
    <row r="153" spans="1:16" x14ac:dyDescent="0.3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</row>
    <row r="154" spans="1:16" x14ac:dyDescent="0.3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</row>
    <row r="155" spans="1:16" x14ac:dyDescent="0.3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</row>
    <row r="156" spans="1:16" x14ac:dyDescent="0.3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</row>
    <row r="157" spans="1:16" x14ac:dyDescent="0.3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</row>
    <row r="158" spans="1:16" x14ac:dyDescent="0.3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</row>
    <row r="159" spans="1:16" x14ac:dyDescent="0.3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</row>
    <row r="160" spans="1:16" x14ac:dyDescent="0.3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</row>
    <row r="161" spans="1:16" x14ac:dyDescent="0.3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</row>
    <row r="162" spans="1:16" x14ac:dyDescent="0.3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</row>
    <row r="163" spans="1:16" x14ac:dyDescent="0.3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</row>
    <row r="164" spans="1:16" x14ac:dyDescent="0.3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</row>
    <row r="165" spans="1:16" x14ac:dyDescent="0.3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</row>
    <row r="166" spans="1:16" x14ac:dyDescent="0.3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</row>
    <row r="167" spans="1:16" x14ac:dyDescent="0.3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</row>
    <row r="168" spans="1:16" x14ac:dyDescent="0.3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</row>
    <row r="169" spans="1:16" x14ac:dyDescent="0.3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</row>
    <row r="170" spans="1:16" x14ac:dyDescent="0.3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</row>
    <row r="171" spans="1:16" x14ac:dyDescent="0.3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</row>
    <row r="172" spans="1:16" x14ac:dyDescent="0.3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</row>
    <row r="173" spans="1:16" x14ac:dyDescent="0.3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</row>
    <row r="174" spans="1:16" x14ac:dyDescent="0.3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</row>
    <row r="175" spans="1:16" x14ac:dyDescent="0.3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</row>
    <row r="176" spans="1:16" x14ac:dyDescent="0.3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</row>
    <row r="177" spans="1:16" x14ac:dyDescent="0.3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</row>
    <row r="178" spans="1:16" x14ac:dyDescent="0.3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</row>
    <row r="179" spans="1:16" x14ac:dyDescent="0.3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</row>
    <row r="180" spans="1:16" x14ac:dyDescent="0.3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</row>
    <row r="181" spans="1:16" x14ac:dyDescent="0.3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</row>
    <row r="182" spans="1:16" x14ac:dyDescent="0.3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</row>
    <row r="183" spans="1:16" x14ac:dyDescent="0.3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</row>
    <row r="184" spans="1:16" x14ac:dyDescent="0.3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</row>
    <row r="185" spans="1:16" x14ac:dyDescent="0.3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</row>
    <row r="186" spans="1:16" x14ac:dyDescent="0.3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</row>
    <row r="187" spans="1:16" x14ac:dyDescent="0.3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</row>
    <row r="188" spans="1:16" x14ac:dyDescent="0.3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</row>
    <row r="189" spans="1:16" x14ac:dyDescent="0.3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</row>
    <row r="190" spans="1:16" x14ac:dyDescent="0.3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</row>
    <row r="191" spans="1:16" x14ac:dyDescent="0.3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</row>
    <row r="192" spans="1:16" x14ac:dyDescent="0.3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</row>
    <row r="193" spans="1:16" x14ac:dyDescent="0.3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</row>
    <row r="194" spans="1:16" x14ac:dyDescent="0.3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</row>
    <row r="195" spans="1:16" x14ac:dyDescent="0.3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</row>
    <row r="196" spans="1:16" x14ac:dyDescent="0.3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</row>
    <row r="197" spans="1:16" x14ac:dyDescent="0.3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</row>
    <row r="198" spans="1:16" x14ac:dyDescent="0.3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</row>
    <row r="199" spans="1:16" x14ac:dyDescent="0.3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</row>
    <row r="200" spans="1:16" x14ac:dyDescent="0.3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</row>
  </sheetData>
  <dataValidations count="1">
    <dataValidation type="list" allowBlank="1" errorTitle="Invalid entry" error="Pick a value from the list" sqref="B3:C54" xr:uid="{00000000-0002-0000-0600-000000000000}">
      <formula1>OwnerList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7"/>
  <sheetViews>
    <sheetView zoomScaleNormal="100" workbookViewId="0">
      <pane ySplit="2" topLeftCell="A3" activePane="bottomLeft" state="frozen"/>
      <selection pane="bottomLeft" activeCell="A2" sqref="A2"/>
    </sheetView>
  </sheetViews>
  <sheetFormatPr defaultColWidth="8.6640625" defaultRowHeight="14.4" x14ac:dyDescent="0.3"/>
  <cols>
    <col min="1" max="2" width="22" customWidth="1"/>
    <col min="3" max="3" width="20.21875" customWidth="1"/>
    <col min="4" max="4" width="14.44140625" customWidth="1"/>
    <col min="5" max="5" width="16.33203125" customWidth="1"/>
    <col min="6" max="6" width="18.33203125" customWidth="1"/>
    <col min="7" max="7" width="15.5546875" customWidth="1"/>
    <col min="8" max="8" width="18.77734375" customWidth="1"/>
    <col min="9" max="9" width="15" customWidth="1"/>
  </cols>
  <sheetData>
    <row r="1" spans="1:9" ht="15.6" x14ac:dyDescent="0.3">
      <c r="A1" s="45" t="s">
        <v>182</v>
      </c>
      <c r="B1" s="45"/>
      <c r="C1" s="45"/>
      <c r="D1" s="45"/>
      <c r="E1" s="45"/>
      <c r="F1" s="45"/>
    </row>
    <row r="2" spans="1:9" ht="30" customHeight="1" x14ac:dyDescent="0.3">
      <c r="A2" s="19" t="s">
        <v>44</v>
      </c>
      <c r="B2" s="14" t="s">
        <v>183</v>
      </c>
      <c r="C2" s="14" t="s">
        <v>184</v>
      </c>
      <c r="D2" s="14" t="s">
        <v>185</v>
      </c>
      <c r="E2" s="14" t="s">
        <v>186</v>
      </c>
      <c r="F2" s="14" t="s">
        <v>172</v>
      </c>
      <c r="G2" s="14" t="s">
        <v>16</v>
      </c>
      <c r="H2" s="14" t="s">
        <v>187</v>
      </c>
      <c r="I2" s="20" t="s">
        <v>17</v>
      </c>
    </row>
    <row r="3" spans="1:9" x14ac:dyDescent="0.3">
      <c r="A3" s="33" t="str">
        <f>IF(Settings!A4="","",Settings!A4)</f>
        <v>Arthur Mielnik</v>
      </c>
      <c r="B3" s="34" t="str">
        <f>IF(Settings!A4="","",Settings!B4)</f>
        <v>Strategic Planning</v>
      </c>
      <c r="C3" s="15">
        <f>IF(A3="","",COUNTIF(Scorecard!E10:E38,A3))</f>
        <v>2</v>
      </c>
      <c r="D3" s="15">
        <f>IF(A3="","",COUNTIFS(Scorecard!E10:E38,A3,Scorecard!AA10:AA38,"Red"))</f>
        <v>0</v>
      </c>
      <c r="E3" s="15">
        <f>IF(A3="","",COUNTIF(Rocks!D3:D32,A3))</f>
        <v>2</v>
      </c>
      <c r="F3" s="15">
        <f>IF(A3="","",COUNTIFS(Rocks!D3:D32,A3,Rocks!J3:J32,"Off Track"))</f>
        <v>0</v>
      </c>
      <c r="G3" s="15">
        <f>IF(A3="","",COUNTIFS('To-Dos'!D3:D52,A3,'To-Dos'!H3:H52,"Pending"))</f>
        <v>1</v>
      </c>
      <c r="H3" s="15">
        <f ca="1">IF(A3="","",SUMPRODUCT(('To-Dos'!D3:D52=A3)*('To-Dos'!H3:H52&lt;&gt;"Done")*('To-Dos'!F3:F52&lt;&gt;"")*('To-Dos'!F3:F52&lt;TODAY())))</f>
        <v>0</v>
      </c>
      <c r="I3" s="35">
        <f>IF(A3="","",COUNTIFS(Issues!H3:H62,A3,Issues!K3:K62,"Open")+COUNTIFS(Issues!H3:H62,A3,Issues!K3:K62,"IDS Selected"))</f>
        <v>0</v>
      </c>
    </row>
    <row r="4" spans="1:9" x14ac:dyDescent="0.3">
      <c r="A4" s="33" t="str">
        <f>IF(Settings!A5="","",Settings!A5)</f>
        <v>Add name here</v>
      </c>
      <c r="B4" s="34" t="str">
        <f>IF(Settings!A5="","",Settings!B5)</f>
        <v>Role</v>
      </c>
      <c r="C4" s="15">
        <f>IF(A4="","",COUNTIF(Scorecard!E10:E38,A4))</f>
        <v>0</v>
      </c>
      <c r="D4" s="15">
        <f>IF(A4="","",COUNTIFS(Scorecard!E10:E38,A4,Scorecard!AA10:AA38,"Red"))</f>
        <v>0</v>
      </c>
      <c r="E4" s="15">
        <f>IF(A4="","",COUNTIF(Rocks!D3:D32,A4))</f>
        <v>0</v>
      </c>
      <c r="F4" s="15">
        <f>IF(A4="","",COUNTIFS(Rocks!D3:D32,A4,Rocks!J3:J32,"Off Track"))</f>
        <v>0</v>
      </c>
      <c r="G4" s="15">
        <f>IF(A4="","",COUNTIFS('To-Dos'!D3:D52,A4,'To-Dos'!H3:H52,"Pending"))</f>
        <v>0</v>
      </c>
      <c r="H4" s="15">
        <f ca="1">IF(A4="","",SUMPRODUCT(('To-Dos'!D3:D52=A4)*('To-Dos'!H3:H52&lt;&gt;"Done")*('To-Dos'!F3:F52&lt;&gt;"")*('To-Dos'!F3:F52&lt;TODAY())))</f>
        <v>0</v>
      </c>
      <c r="I4" s="35">
        <f>IF(A4="","",COUNTIFS(Issues!H3:H62,A4,Issues!K3:K62,"Open")+COUNTIFS(Issues!H3:H62,A4,Issues!K3:K62,"IDS Selected"))</f>
        <v>0</v>
      </c>
    </row>
    <row r="5" spans="1:9" x14ac:dyDescent="0.3">
      <c r="A5" s="33" t="str">
        <f>IF(Settings!A6="","",Settings!A6)</f>
        <v>Add name here</v>
      </c>
      <c r="B5" s="34" t="str">
        <f>IF(Settings!A6="","",Settings!B6)</f>
        <v>Role</v>
      </c>
      <c r="C5" s="15">
        <f>IF(A5="","",COUNTIF(Scorecard!E10:E38,A5))</f>
        <v>0</v>
      </c>
      <c r="D5" s="15">
        <f>IF(A5="","",COUNTIFS(Scorecard!E10:E38,A5,Scorecard!AA10:AA38,"Red"))</f>
        <v>0</v>
      </c>
      <c r="E5" s="15">
        <f>IF(A5="","",COUNTIF(Rocks!D3:D32,A5))</f>
        <v>0</v>
      </c>
      <c r="F5" s="15">
        <f>IF(A5="","",COUNTIFS(Rocks!D3:D32,A5,Rocks!J3:J32,"Off Track"))</f>
        <v>0</v>
      </c>
      <c r="G5" s="15">
        <f>IF(A5="","",COUNTIFS('To-Dos'!D3:D52,A5,'To-Dos'!H3:H52,"Pending"))</f>
        <v>0</v>
      </c>
      <c r="H5" s="15">
        <f ca="1">IF(A5="","",SUMPRODUCT(('To-Dos'!D3:D52=A5)*('To-Dos'!H3:H52&lt;&gt;"Done")*('To-Dos'!F3:F52&lt;&gt;"")*('To-Dos'!F3:F52&lt;TODAY())))</f>
        <v>0</v>
      </c>
      <c r="I5" s="35">
        <f>IF(A5="","",COUNTIFS(Issues!H3:H62,A5,Issues!K3:K62,"Open")+COUNTIFS(Issues!H3:H62,A5,Issues!K3:K62,"IDS Selected"))</f>
        <v>0</v>
      </c>
    </row>
    <row r="6" spans="1:9" x14ac:dyDescent="0.3">
      <c r="A6" s="33" t="str">
        <f>IF(Settings!A7="","",Settings!A7)</f>
        <v>Add name here</v>
      </c>
      <c r="B6" s="34" t="str">
        <f>IF(Settings!A7="","",Settings!B7)</f>
        <v>Role</v>
      </c>
      <c r="C6" s="15">
        <f>IF(A6="","",COUNTIF(Scorecard!E10:E38,A6))</f>
        <v>0</v>
      </c>
      <c r="D6" s="15">
        <f>IF(A6="","",COUNTIFS(Scorecard!E10:E38,A6,Scorecard!AA10:AA38,"Red"))</f>
        <v>0</v>
      </c>
      <c r="E6" s="15">
        <f>IF(A6="","",COUNTIF(Rocks!D3:D32,A6))</f>
        <v>0</v>
      </c>
      <c r="F6" s="15">
        <f>IF(A6="","",COUNTIFS(Rocks!D3:D32,A6,Rocks!J3:J32,"Off Track"))</f>
        <v>0</v>
      </c>
      <c r="G6" s="15">
        <f>IF(A6="","",COUNTIFS('To-Dos'!D3:D52,A6,'To-Dos'!H3:H52,"Pending"))</f>
        <v>0</v>
      </c>
      <c r="H6" s="15">
        <f ca="1">IF(A6="","",SUMPRODUCT(('To-Dos'!D3:D52=A6)*('To-Dos'!H3:H52&lt;&gt;"Done")*('To-Dos'!F3:F52&lt;&gt;"")*('To-Dos'!F3:F52&lt;TODAY())))</f>
        <v>0</v>
      </c>
      <c r="I6" s="35">
        <f>IF(A6="","",COUNTIFS(Issues!H3:H62,A6,Issues!K3:K62,"Open")+COUNTIFS(Issues!H3:H62,A6,Issues!K3:K62,"IDS Selected"))</f>
        <v>0</v>
      </c>
    </row>
    <row r="7" spans="1:9" x14ac:dyDescent="0.3">
      <c r="A7" s="33" t="str">
        <f>IF(Settings!A8="","",Settings!A8)</f>
        <v>Add name here</v>
      </c>
      <c r="B7" s="34" t="str">
        <f>IF(Settings!A8="","",Settings!B8)</f>
        <v>Role</v>
      </c>
      <c r="C7" s="15">
        <f>IF(A7="","",COUNTIF(Scorecard!E10:E38,A7))</f>
        <v>0</v>
      </c>
      <c r="D7" s="15">
        <f>IF(A7="","",COUNTIFS(Scorecard!E10:E38,A7,Scorecard!AA10:AA38,"Red"))</f>
        <v>0</v>
      </c>
      <c r="E7" s="15">
        <f>IF(A7="","",COUNTIF(Rocks!D3:D32,A7))</f>
        <v>0</v>
      </c>
      <c r="F7" s="15">
        <f>IF(A7="","",COUNTIFS(Rocks!D3:D32,A7,Rocks!J3:J32,"Off Track"))</f>
        <v>0</v>
      </c>
      <c r="G7" s="15">
        <f>IF(A7="","",COUNTIFS('To-Dos'!D3:D52,A7,'To-Dos'!H3:H52,"Pending"))</f>
        <v>0</v>
      </c>
      <c r="H7" s="15">
        <f ca="1">IF(A7="","",SUMPRODUCT(('To-Dos'!D3:D52=A7)*('To-Dos'!H3:H52&lt;&gt;"Done")*('To-Dos'!F3:F52&lt;&gt;"")*('To-Dos'!F3:F52&lt;TODAY())))</f>
        <v>0</v>
      </c>
      <c r="I7" s="35">
        <f>IF(A7="","",COUNTIFS(Issues!H3:H62,A7,Issues!K3:K62,"Open")+COUNTIFS(Issues!H3:H62,A7,Issues!K3:K62,"IDS Selected"))</f>
        <v>0</v>
      </c>
    </row>
    <row r="8" spans="1:9" x14ac:dyDescent="0.3">
      <c r="A8" s="33" t="str">
        <f>IF(Settings!A9="","",Settings!A9)</f>
        <v>Add name here</v>
      </c>
      <c r="B8" s="34" t="str">
        <f>IF(Settings!A9="","",Settings!B9)</f>
        <v>Role</v>
      </c>
      <c r="C8" s="15">
        <f>IF(A8="","",COUNTIF(Scorecard!E10:E38,A8))</f>
        <v>0</v>
      </c>
      <c r="D8" s="15">
        <f>IF(A8="","",COUNTIFS(Scorecard!E10:E38,A8,Scorecard!AA10:AA38,"Red"))</f>
        <v>0</v>
      </c>
      <c r="E8" s="15">
        <f>IF(A8="","",COUNTIF(Rocks!D3:D32,A8))</f>
        <v>0</v>
      </c>
      <c r="F8" s="15">
        <f>IF(A8="","",COUNTIFS(Rocks!D3:D32,A8,Rocks!J3:J32,"Off Track"))</f>
        <v>0</v>
      </c>
      <c r="G8" s="15">
        <f>IF(A8="","",COUNTIFS('To-Dos'!D3:D52,A8,'To-Dos'!H3:H52,"Pending"))</f>
        <v>0</v>
      </c>
      <c r="H8" s="15">
        <f ca="1">IF(A8="","",SUMPRODUCT(('To-Dos'!D3:D52=A8)*('To-Dos'!H3:H52&lt;&gt;"Done")*('To-Dos'!F3:F52&lt;&gt;"")*('To-Dos'!F3:F52&lt;TODAY())))</f>
        <v>0</v>
      </c>
      <c r="I8" s="35">
        <f>IF(A8="","",COUNTIFS(Issues!H3:H62,A8,Issues!K3:K62,"Open")+COUNTIFS(Issues!H3:H62,A8,Issues!K3:K62,"IDS Selected"))</f>
        <v>0</v>
      </c>
    </row>
    <row r="9" spans="1:9" x14ac:dyDescent="0.3">
      <c r="A9" s="33" t="str">
        <f>IF(Settings!A10="","",Settings!A10)</f>
        <v>Add name here</v>
      </c>
      <c r="B9" s="34" t="str">
        <f>IF(Settings!A10="","",Settings!B10)</f>
        <v>Role</v>
      </c>
      <c r="C9" s="15">
        <f>IF(A9="","",COUNTIF(Scorecard!E10:E38,A9))</f>
        <v>0</v>
      </c>
      <c r="D9" s="15">
        <f>IF(A9="","",COUNTIFS(Scorecard!E10:E38,A9,Scorecard!AA10:AA38,"Red"))</f>
        <v>0</v>
      </c>
      <c r="E9" s="15">
        <f>IF(A9="","",COUNTIF(Rocks!D3:D32,A9))</f>
        <v>0</v>
      </c>
      <c r="F9" s="15">
        <f>IF(A9="","",COUNTIFS(Rocks!D3:D32,A9,Rocks!J3:J32,"Off Track"))</f>
        <v>0</v>
      </c>
      <c r="G9" s="15">
        <f>IF(A9="","",COUNTIFS('To-Dos'!D3:D52,A9,'To-Dos'!H3:H52,"Pending"))</f>
        <v>0</v>
      </c>
      <c r="H9" s="15">
        <f ca="1">IF(A9="","",SUMPRODUCT(('To-Dos'!D3:D52=A9)*('To-Dos'!H3:H52&lt;&gt;"Done")*('To-Dos'!F3:F52&lt;&gt;"")*('To-Dos'!F3:F52&lt;TODAY())))</f>
        <v>0</v>
      </c>
      <c r="I9" s="35">
        <f>IF(A9="","",COUNTIFS(Issues!H3:H62,A9,Issues!K3:K62,"Open")+COUNTIFS(Issues!H3:H62,A9,Issues!K3:K62,"IDS Selected"))</f>
        <v>0</v>
      </c>
    </row>
    <row r="10" spans="1:9" x14ac:dyDescent="0.3">
      <c r="A10" s="33" t="str">
        <f>IF(Settings!A11="","",Settings!A11)</f>
        <v>Add name here</v>
      </c>
      <c r="B10" s="34" t="str">
        <f>IF(Settings!A11="","",Settings!B11)</f>
        <v>Role</v>
      </c>
      <c r="C10" s="15">
        <f>IF(A10="","",COUNTIF(Scorecard!E10:E38,A10))</f>
        <v>0</v>
      </c>
      <c r="D10" s="15">
        <f>IF(A10="","",COUNTIFS(Scorecard!E10:E38,A10,Scorecard!AA10:AA38,"Red"))</f>
        <v>0</v>
      </c>
      <c r="E10" s="15">
        <f>IF(A10="","",COUNTIF(Rocks!D3:D32,A10))</f>
        <v>0</v>
      </c>
      <c r="F10" s="15">
        <f>IF(A10="","",COUNTIFS(Rocks!D3:D32,A10,Rocks!J3:J32,"Off Track"))</f>
        <v>0</v>
      </c>
      <c r="G10" s="15">
        <f>IF(A10="","",COUNTIFS('To-Dos'!D3:D52,A10,'To-Dos'!H3:H52,"Pending"))</f>
        <v>0</v>
      </c>
      <c r="H10" s="15">
        <f ca="1">IF(A10="","",SUMPRODUCT(('To-Dos'!D3:D52=A10)*('To-Dos'!H3:H52&lt;&gt;"Done")*('To-Dos'!F3:F52&lt;&gt;"")*('To-Dos'!F3:F52&lt;TODAY())))</f>
        <v>0</v>
      </c>
      <c r="I10" s="35">
        <f>IF(A10="","",COUNTIFS(Issues!H3:H62,A10,Issues!K3:K62,"Open")+COUNTIFS(Issues!H3:H62,A10,Issues!K3:K62,"IDS Selected"))</f>
        <v>0</v>
      </c>
    </row>
    <row r="11" spans="1:9" x14ac:dyDescent="0.3">
      <c r="A11" s="33" t="str">
        <f>IF(Settings!A12="","",Settings!A12)</f>
        <v/>
      </c>
      <c r="B11" s="34" t="str">
        <f>IF(Settings!A12="","",Settings!B12)</f>
        <v/>
      </c>
      <c r="C11" s="15" t="str">
        <f>IF(A11="","",COUNTIF(Scorecard!E10:E38,A11))</f>
        <v/>
      </c>
      <c r="D11" s="15" t="str">
        <f>IF(A11="","",COUNTIFS(Scorecard!E10:E38,A11,Scorecard!AA10:AA38,"Red"))</f>
        <v/>
      </c>
      <c r="E11" s="15" t="str">
        <f>IF(A11="","",COUNTIF(Rocks!D3:D32,A11))</f>
        <v/>
      </c>
      <c r="F11" s="15" t="str">
        <f>IF(A11="","",COUNTIFS(Rocks!D3:D32,A11,Rocks!J3:J32,"Off Track"))</f>
        <v/>
      </c>
      <c r="G11" s="15" t="str">
        <f>IF(A11="","",COUNTIFS('To-Dos'!D3:D52,A11,'To-Dos'!H3:H52,"Pending"))</f>
        <v/>
      </c>
      <c r="H11" s="15" t="str">
        <f ca="1">IF(A11="","",SUMPRODUCT(('To-Dos'!D3:D52=A11)*('To-Dos'!H3:H52&lt;&gt;"Done")*('To-Dos'!F3:F52&lt;&gt;"")*('To-Dos'!F3:F52&lt;TODAY())))</f>
        <v/>
      </c>
      <c r="I11" s="35" t="str">
        <f>IF(A11="","",COUNTIFS(Issues!H3:H62,A11,Issues!K3:K62,"Open")+COUNTIFS(Issues!H3:H62,A11,Issues!K3:K62,"IDS Selected"))</f>
        <v/>
      </c>
    </row>
    <row r="12" spans="1:9" x14ac:dyDescent="0.3">
      <c r="A12" s="33" t="str">
        <f>IF(Settings!A13="","",Settings!A13)</f>
        <v/>
      </c>
      <c r="B12" s="34" t="str">
        <f>IF(Settings!A13="","",Settings!B13)</f>
        <v/>
      </c>
      <c r="C12" s="15" t="str">
        <f>IF(A12="","",COUNTIF(Scorecard!E10:E38,A12))</f>
        <v/>
      </c>
      <c r="D12" s="15" t="str">
        <f>IF(A12="","",COUNTIFS(Scorecard!E10:E38,A12,Scorecard!AA10:AA38,"Red"))</f>
        <v/>
      </c>
      <c r="E12" s="15" t="str">
        <f>IF(A12="","",COUNTIF(Rocks!D3:D32,A12))</f>
        <v/>
      </c>
      <c r="F12" s="15" t="str">
        <f>IF(A12="","",COUNTIFS(Rocks!D3:D32,A12,Rocks!J3:J32,"Off Track"))</f>
        <v/>
      </c>
      <c r="G12" s="15" t="str">
        <f>IF(A12="","",COUNTIFS('To-Dos'!D3:D52,A12,'To-Dos'!H3:H52,"Pending"))</f>
        <v/>
      </c>
      <c r="H12" s="15" t="str">
        <f ca="1">IF(A12="","",SUMPRODUCT(('To-Dos'!D3:D52=A12)*('To-Dos'!H3:H52&lt;&gt;"Done")*('To-Dos'!F3:F52&lt;&gt;"")*('To-Dos'!F3:F52&lt;TODAY())))</f>
        <v/>
      </c>
      <c r="I12" s="35" t="str">
        <f>IF(A12="","",COUNTIFS(Issues!H3:H62,A12,Issues!K3:K62,"Open")+COUNTIFS(Issues!H3:H62,A12,Issues!K3:K62,"IDS Selected"))</f>
        <v/>
      </c>
    </row>
    <row r="13" spans="1:9" x14ac:dyDescent="0.3">
      <c r="A13" s="33" t="str">
        <f>IF(Settings!A14="","",Settings!A14)</f>
        <v/>
      </c>
      <c r="B13" s="34" t="str">
        <f>IF(Settings!A14="","",Settings!B14)</f>
        <v/>
      </c>
      <c r="C13" s="15" t="str">
        <f>IF(A13="","",COUNTIF(Scorecard!E10:E38,A13))</f>
        <v/>
      </c>
      <c r="D13" s="15" t="str">
        <f>IF(A13="","",COUNTIFS(Scorecard!E10:E38,A13,Scorecard!AA10:AA38,"Red"))</f>
        <v/>
      </c>
      <c r="E13" s="15" t="str">
        <f>IF(A13="","",COUNTIF(Rocks!D3:D32,A13))</f>
        <v/>
      </c>
      <c r="F13" s="15" t="str">
        <f>IF(A13="","",COUNTIFS(Rocks!D3:D32,A13,Rocks!J3:J32,"Off Track"))</f>
        <v/>
      </c>
      <c r="G13" s="15" t="str">
        <f>IF(A13="","",COUNTIFS('To-Dos'!D3:D52,A13,'To-Dos'!H3:H52,"Pending"))</f>
        <v/>
      </c>
      <c r="H13" s="15" t="str">
        <f ca="1">IF(A13="","",SUMPRODUCT(('To-Dos'!D3:D52=A13)*('To-Dos'!H3:H52&lt;&gt;"Done")*('To-Dos'!F3:F52&lt;&gt;"")*('To-Dos'!F3:F52&lt;TODAY())))</f>
        <v/>
      </c>
      <c r="I13" s="35" t="str">
        <f>IF(A13="","",COUNTIFS(Issues!H3:H62,A13,Issues!K3:K62,"Open")+COUNTIFS(Issues!H3:H62,A13,Issues!K3:K62,"IDS Selected"))</f>
        <v/>
      </c>
    </row>
    <row r="14" spans="1:9" x14ac:dyDescent="0.3">
      <c r="A14" s="33" t="str">
        <f>IF(Settings!A15="","",Settings!A15)</f>
        <v/>
      </c>
      <c r="B14" s="34" t="str">
        <f>IF(Settings!A15="","",Settings!B15)</f>
        <v/>
      </c>
      <c r="C14" s="15" t="str">
        <f>IF(A14="","",COUNTIF(Scorecard!E10:E38,A14))</f>
        <v/>
      </c>
      <c r="D14" s="15" t="str">
        <f>IF(A14="","",COUNTIFS(Scorecard!E10:E38,A14,Scorecard!AA10:AA38,"Red"))</f>
        <v/>
      </c>
      <c r="E14" s="15" t="str">
        <f>IF(A14="","",COUNTIF(Rocks!D3:D32,A14))</f>
        <v/>
      </c>
      <c r="F14" s="15" t="str">
        <f>IF(A14="","",COUNTIFS(Rocks!D3:D32,A14,Rocks!J3:J32,"Off Track"))</f>
        <v/>
      </c>
      <c r="G14" s="15" t="str">
        <f>IF(A14="","",COUNTIFS('To-Dos'!D3:D52,A14,'To-Dos'!H3:H52,"Pending"))</f>
        <v/>
      </c>
      <c r="H14" s="15" t="str">
        <f ca="1">IF(A14="","",SUMPRODUCT(('To-Dos'!D3:D52=A14)*('To-Dos'!H3:H52&lt;&gt;"Done")*('To-Dos'!F3:F52&lt;&gt;"")*('To-Dos'!F3:F52&lt;TODAY())))</f>
        <v/>
      </c>
      <c r="I14" s="35" t="str">
        <f>IF(A14="","",COUNTIFS(Issues!H3:H62,A14,Issues!K3:K62,"Open")+COUNTIFS(Issues!H3:H62,A14,Issues!K3:K62,"IDS Selected"))</f>
        <v/>
      </c>
    </row>
    <row r="15" spans="1:9" x14ac:dyDescent="0.3">
      <c r="A15" s="33" t="str">
        <f>IF(Settings!A16="","",Settings!A16)</f>
        <v/>
      </c>
      <c r="B15" s="34" t="str">
        <f>IF(Settings!A16="","",Settings!B16)</f>
        <v/>
      </c>
      <c r="C15" s="15" t="str">
        <f>IF(A15="","",COUNTIF(Scorecard!E10:E38,A15))</f>
        <v/>
      </c>
      <c r="D15" s="15" t="str">
        <f>IF(A15="","",COUNTIFS(Scorecard!E10:E38,A15,Scorecard!AA10:AA38,"Red"))</f>
        <v/>
      </c>
      <c r="E15" s="15" t="str">
        <f>IF(A15="","",COUNTIF(Rocks!D3:D32,A15))</f>
        <v/>
      </c>
      <c r="F15" s="15" t="str">
        <f>IF(A15="","",COUNTIFS(Rocks!D3:D32,A15,Rocks!J3:J32,"Off Track"))</f>
        <v/>
      </c>
      <c r="G15" s="15" t="str">
        <f>IF(A15="","",COUNTIFS('To-Dos'!D3:D52,A15,'To-Dos'!H3:H52,"Pending"))</f>
        <v/>
      </c>
      <c r="H15" s="15" t="str">
        <f ca="1">IF(A15="","",SUMPRODUCT(('To-Dos'!D3:D52=A15)*('To-Dos'!H3:H52&lt;&gt;"Done")*('To-Dos'!F3:F52&lt;&gt;"")*('To-Dos'!F3:F52&lt;TODAY())))</f>
        <v/>
      </c>
      <c r="I15" s="35" t="str">
        <f>IF(A15="","",COUNTIFS(Issues!H3:H62,A15,Issues!K3:K62,"Open")+COUNTIFS(Issues!H3:H62,A15,Issues!K3:K62,"IDS Selected"))</f>
        <v/>
      </c>
    </row>
    <row r="16" spans="1:9" x14ac:dyDescent="0.3">
      <c r="A16" s="33" t="str">
        <f>IF(Settings!A17="","",Settings!A17)</f>
        <v/>
      </c>
      <c r="B16" s="34" t="str">
        <f>IF(Settings!A17="","",Settings!B17)</f>
        <v/>
      </c>
      <c r="C16" s="15" t="str">
        <f>IF(A16="","",COUNTIF(Scorecard!E10:E38,A16))</f>
        <v/>
      </c>
      <c r="D16" s="15" t="str">
        <f>IF(A16="","",COUNTIFS(Scorecard!E10:E38,A16,Scorecard!AA10:AA38,"Red"))</f>
        <v/>
      </c>
      <c r="E16" s="15" t="str">
        <f>IF(A16="","",COUNTIF(Rocks!D3:D32,A16))</f>
        <v/>
      </c>
      <c r="F16" s="15" t="str">
        <f>IF(A16="","",COUNTIFS(Rocks!D3:D32,A16,Rocks!J3:J32,"Off Track"))</f>
        <v/>
      </c>
      <c r="G16" s="15" t="str">
        <f>IF(A16="","",COUNTIFS('To-Dos'!D3:D52,A16,'To-Dos'!H3:H52,"Pending"))</f>
        <v/>
      </c>
      <c r="H16" s="15" t="str">
        <f ca="1">IF(A16="","",SUMPRODUCT(('To-Dos'!D3:D52=A16)*('To-Dos'!H3:H52&lt;&gt;"Done")*('To-Dos'!F3:F52&lt;&gt;"")*('To-Dos'!F3:F52&lt;TODAY())))</f>
        <v/>
      </c>
      <c r="I16" s="35" t="str">
        <f>IF(A16="","",COUNTIFS(Issues!H3:H62,A16,Issues!K3:K62,"Open")+COUNTIFS(Issues!H3:H62,A16,Issues!K3:K62,"IDS Selected"))</f>
        <v/>
      </c>
    </row>
    <row r="17" spans="1:9" x14ac:dyDescent="0.3">
      <c r="A17" s="36" t="str">
        <f>IF(Settings!A18="","",Settings!A18)</f>
        <v/>
      </c>
      <c r="B17" s="37" t="str">
        <f>IF(Settings!A18="","",Settings!B18)</f>
        <v/>
      </c>
      <c r="C17" s="38" t="str">
        <f>IF(A17="","",COUNTIF(Scorecard!E10:E38,A17))</f>
        <v/>
      </c>
      <c r="D17" s="38" t="str">
        <f>IF(A17="","",COUNTIFS(Scorecard!E10:E38,A17,Scorecard!AA10:AA38,"Red"))</f>
        <v/>
      </c>
      <c r="E17" s="38" t="str">
        <f>IF(A17="","",COUNTIF(Rocks!D3:D32,A17))</f>
        <v/>
      </c>
      <c r="F17" s="38" t="str">
        <f>IF(A17="","",COUNTIFS(Rocks!D3:D32,A17,Rocks!J3:J32,"Off Track"))</f>
        <v/>
      </c>
      <c r="G17" s="38" t="str">
        <f>IF(A17="","",COUNTIFS('To-Dos'!D3:D52,A17,'To-Dos'!H3:H52,"Pending"))</f>
        <v/>
      </c>
      <c r="H17" s="38" t="str">
        <f ca="1">IF(A17="","",SUMPRODUCT(('To-Dos'!D3:D52=A17)*('To-Dos'!H3:H52&lt;&gt;"Done")*('To-Dos'!F3:F52&lt;&gt;"")*('To-Dos'!F3:F52&lt;TODAY())))</f>
        <v/>
      </c>
      <c r="I17" s="39" t="str">
        <f>IF(A17="","",COUNTIFS(Issues!H3:H62,A17,Issues!K3:K62,"Open")+COUNTIFS(Issues!H3:H62,A17,Issues!K3:K62,"IDS Selected"))</f>
        <v/>
      </c>
    </row>
  </sheetData>
  <conditionalFormatting sqref="D3:D17">
    <cfRule type="expression" dxfId="2" priority="2">
      <formula>AND(ISNUMBER(D3),D3&gt;=1)</formula>
    </cfRule>
  </conditionalFormatting>
  <conditionalFormatting sqref="F3:F17">
    <cfRule type="expression" dxfId="1" priority="3">
      <formula>AND(ISNUMBER(F3),F3&gt;=1)</formula>
    </cfRule>
  </conditionalFormatting>
  <conditionalFormatting sqref="H3:H17">
    <cfRule type="expression" dxfId="0" priority="4">
      <formula>AND(ISNUMBER(H3),H3&gt;=1)</formula>
    </cfRule>
  </conditionalFormatting>
  <pageMargins left="0.75" right="0.75" top="1" bottom="1" header="0.511811023622047" footer="0.511811023622047"/>
  <pageSetup paperSize="9" orientation="portrait" horizontalDpi="300" verticalDpi="300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Y13"/>
  <sheetViews>
    <sheetView zoomScaleNormal="100" workbookViewId="0">
      <selection activeCell="F3" sqref="F3"/>
    </sheetView>
  </sheetViews>
  <sheetFormatPr defaultColWidth="8.6640625" defaultRowHeight="14.4" x14ac:dyDescent="0.3"/>
  <cols>
    <col min="1" max="2" width="22" customWidth="1"/>
    <col min="3" max="3" width="26" customWidth="1"/>
    <col min="4" max="4" width="10.33203125" customWidth="1"/>
    <col min="6" max="6" width="12" customWidth="1"/>
    <col min="7" max="8" width="14" customWidth="1"/>
    <col min="10" max="10" width="22" customWidth="1"/>
    <col min="11" max="11" width="26" customWidth="1"/>
    <col min="12" max="12" width="14" customWidth="1"/>
    <col min="13" max="13" width="22" customWidth="1"/>
    <col min="14" max="14" width="16" customWidth="1"/>
    <col min="15" max="15" width="22" customWidth="1"/>
    <col min="16" max="17" width="16" customWidth="1"/>
    <col min="18" max="18" width="18" customWidth="1"/>
    <col min="19" max="19" width="16" customWidth="1"/>
    <col min="20" max="20" width="14" customWidth="1"/>
    <col min="21" max="21" width="10" customWidth="1"/>
    <col min="22" max="22" width="12" customWidth="1"/>
    <col min="23" max="23" width="18" customWidth="1"/>
    <col min="24" max="24" width="12" customWidth="1"/>
    <col min="25" max="25" width="18" customWidth="1"/>
  </cols>
  <sheetData>
    <row r="1" spans="1:25" ht="21.75" customHeight="1" x14ac:dyDescent="0.3">
      <c r="A1" s="45" t="s">
        <v>188</v>
      </c>
      <c r="B1" s="43"/>
      <c r="C1" s="43"/>
      <c r="D1" s="43"/>
      <c r="E1" s="43"/>
      <c r="F1" s="43"/>
    </row>
    <row r="2" spans="1:25" x14ac:dyDescent="0.3">
      <c r="A2" s="31" t="s">
        <v>189</v>
      </c>
      <c r="B2" s="31"/>
      <c r="C2" s="31"/>
      <c r="D2" s="31"/>
      <c r="F2" s="31" t="s">
        <v>190</v>
      </c>
      <c r="G2" s="31"/>
      <c r="H2" s="31"/>
      <c r="J2" s="31" t="s">
        <v>191</v>
      </c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</row>
    <row r="3" spans="1:25" ht="26.4" x14ac:dyDescent="0.3">
      <c r="A3" s="19" t="s">
        <v>192</v>
      </c>
      <c r="B3" s="14" t="s">
        <v>183</v>
      </c>
      <c r="C3" s="14" t="s">
        <v>193</v>
      </c>
      <c r="D3" s="20" t="s">
        <v>194</v>
      </c>
      <c r="F3" s="19" t="s">
        <v>3</v>
      </c>
      <c r="G3" s="14" t="s">
        <v>115</v>
      </c>
      <c r="H3" s="20" t="s">
        <v>195</v>
      </c>
      <c r="J3" s="32" t="s">
        <v>196</v>
      </c>
      <c r="K3" s="32" t="s">
        <v>197</v>
      </c>
      <c r="L3" s="32" t="s">
        <v>198</v>
      </c>
      <c r="M3" s="32" t="s">
        <v>199</v>
      </c>
      <c r="N3" s="32" t="s">
        <v>200</v>
      </c>
      <c r="O3" s="32" t="s">
        <v>201</v>
      </c>
      <c r="P3" s="32" t="s">
        <v>202</v>
      </c>
      <c r="Q3" s="32" t="s">
        <v>203</v>
      </c>
      <c r="R3" s="32" t="s">
        <v>204</v>
      </c>
      <c r="S3" s="32" t="s">
        <v>205</v>
      </c>
      <c r="T3" s="32" t="s">
        <v>206</v>
      </c>
      <c r="U3" s="32" t="s">
        <v>207</v>
      </c>
      <c r="V3" s="32" t="s">
        <v>48</v>
      </c>
      <c r="W3" s="32" t="s">
        <v>208</v>
      </c>
      <c r="X3" s="32" t="s">
        <v>149</v>
      </c>
      <c r="Y3" s="32" t="s">
        <v>209</v>
      </c>
    </row>
    <row r="4" spans="1:25" x14ac:dyDescent="0.3">
      <c r="A4" s="21" t="s">
        <v>94</v>
      </c>
      <c r="B4" s="22" t="s">
        <v>210</v>
      </c>
      <c r="C4" s="22" t="s">
        <v>211</v>
      </c>
      <c r="D4" s="23" t="s">
        <v>212</v>
      </c>
      <c r="F4" s="21" t="s">
        <v>213</v>
      </c>
      <c r="G4" s="27">
        <v>46023</v>
      </c>
      <c r="H4" s="28">
        <v>46112</v>
      </c>
      <c r="J4" s="12" t="s">
        <v>101</v>
      </c>
      <c r="K4" s="12" t="s">
        <v>98</v>
      </c>
      <c r="L4" s="12" t="s">
        <v>19</v>
      </c>
      <c r="M4" s="12" t="s">
        <v>146</v>
      </c>
      <c r="N4" s="12" t="s">
        <v>162</v>
      </c>
      <c r="O4" s="12" t="s">
        <v>37</v>
      </c>
      <c r="P4" s="12" t="s">
        <v>214</v>
      </c>
      <c r="Q4" s="12" t="s">
        <v>215</v>
      </c>
      <c r="R4" s="12" t="s">
        <v>124</v>
      </c>
      <c r="S4" s="12" t="s">
        <v>216</v>
      </c>
      <c r="T4" s="12" t="s">
        <v>134</v>
      </c>
      <c r="U4" s="12" t="s">
        <v>212</v>
      </c>
      <c r="V4" s="12" t="s">
        <v>217</v>
      </c>
      <c r="W4" s="12" t="s">
        <v>96</v>
      </c>
      <c r="X4" s="12" t="s">
        <v>159</v>
      </c>
      <c r="Y4" s="12" t="s">
        <v>37</v>
      </c>
    </row>
    <row r="5" spans="1:25" x14ac:dyDescent="0.3">
      <c r="A5" s="21" t="s">
        <v>228</v>
      </c>
      <c r="B5" s="22" t="s">
        <v>229</v>
      </c>
      <c r="C5" s="22" t="s">
        <v>230</v>
      </c>
      <c r="D5" s="23" t="s">
        <v>212</v>
      </c>
      <c r="F5" s="21" t="s">
        <v>122</v>
      </c>
      <c r="G5" s="27">
        <v>46113</v>
      </c>
      <c r="H5" s="28">
        <v>46203</v>
      </c>
      <c r="J5" s="12" t="s">
        <v>103</v>
      </c>
      <c r="K5" s="12" t="s">
        <v>218</v>
      </c>
      <c r="L5" s="12" t="s">
        <v>23</v>
      </c>
      <c r="M5" s="12" t="s">
        <v>27</v>
      </c>
      <c r="N5" s="12" t="s">
        <v>219</v>
      </c>
      <c r="O5" s="12" t="s">
        <v>220</v>
      </c>
      <c r="P5" s="12" t="s">
        <v>221</v>
      </c>
      <c r="Q5" s="12" t="s">
        <v>222</v>
      </c>
      <c r="R5" s="12" t="s">
        <v>223</v>
      </c>
      <c r="S5" s="12" t="s">
        <v>224</v>
      </c>
      <c r="T5" s="12" t="s">
        <v>127</v>
      </c>
      <c r="U5" s="12" t="s">
        <v>129</v>
      </c>
      <c r="V5" s="12" t="s">
        <v>225</v>
      </c>
      <c r="W5" s="12" t="s">
        <v>226</v>
      </c>
      <c r="X5" s="12" t="s">
        <v>227</v>
      </c>
      <c r="Y5" s="12" t="s">
        <v>220</v>
      </c>
    </row>
    <row r="6" spans="1:25" x14ac:dyDescent="0.3">
      <c r="A6" s="21" t="s">
        <v>228</v>
      </c>
      <c r="B6" s="22" t="s">
        <v>229</v>
      </c>
      <c r="C6" s="22" t="s">
        <v>230</v>
      </c>
      <c r="D6" s="23" t="s">
        <v>212</v>
      </c>
      <c r="F6" s="21" t="s">
        <v>231</v>
      </c>
      <c r="G6" s="27">
        <v>46204</v>
      </c>
      <c r="H6" s="28">
        <v>46295</v>
      </c>
      <c r="J6" s="12" t="s">
        <v>232</v>
      </c>
      <c r="K6" s="12" t="s">
        <v>233</v>
      </c>
      <c r="L6" s="12" t="s">
        <v>27</v>
      </c>
      <c r="M6" s="12" t="s">
        <v>234</v>
      </c>
      <c r="N6" s="12" t="s">
        <v>235</v>
      </c>
      <c r="O6" s="12" t="s">
        <v>236</v>
      </c>
      <c r="P6" s="12" t="s">
        <v>237</v>
      </c>
      <c r="Q6" s="12" t="s">
        <v>238</v>
      </c>
      <c r="R6" s="12" t="s">
        <v>239</v>
      </c>
      <c r="S6" s="12" t="s">
        <v>125</v>
      </c>
      <c r="T6" s="12" t="s">
        <v>240</v>
      </c>
      <c r="V6" s="12" t="s">
        <v>241</v>
      </c>
      <c r="W6" s="12" t="s">
        <v>242</v>
      </c>
      <c r="X6" s="12" t="s">
        <v>243</v>
      </c>
      <c r="Y6" s="12" t="s">
        <v>49</v>
      </c>
    </row>
    <row r="7" spans="1:25" x14ac:dyDescent="0.3">
      <c r="A7" s="21" t="s">
        <v>228</v>
      </c>
      <c r="B7" s="22" t="s">
        <v>229</v>
      </c>
      <c r="C7" s="22" t="s">
        <v>230</v>
      </c>
      <c r="D7" s="23" t="s">
        <v>212</v>
      </c>
      <c r="F7" s="24" t="s">
        <v>244</v>
      </c>
      <c r="G7" s="29">
        <v>46296</v>
      </c>
      <c r="H7" s="30">
        <v>46387</v>
      </c>
      <c r="J7" s="12" t="s">
        <v>245</v>
      </c>
      <c r="K7" s="12" t="s">
        <v>246</v>
      </c>
      <c r="L7" s="12" t="s">
        <v>234</v>
      </c>
      <c r="M7" s="12" t="s">
        <v>247</v>
      </c>
      <c r="N7" s="12" t="s">
        <v>248</v>
      </c>
      <c r="O7" s="12" t="s">
        <v>249</v>
      </c>
      <c r="P7" s="12" t="s">
        <v>250</v>
      </c>
      <c r="Q7" s="12" t="s">
        <v>251</v>
      </c>
      <c r="S7" s="12" t="s">
        <v>252</v>
      </c>
      <c r="X7" s="12" t="s">
        <v>253</v>
      </c>
      <c r="Y7" s="12" t="s">
        <v>147</v>
      </c>
    </row>
    <row r="8" spans="1:25" x14ac:dyDescent="0.3">
      <c r="A8" s="21" t="s">
        <v>228</v>
      </c>
      <c r="B8" s="22" t="s">
        <v>229</v>
      </c>
      <c r="C8" s="22" t="s">
        <v>230</v>
      </c>
      <c r="D8" s="23" t="s">
        <v>212</v>
      </c>
      <c r="J8" s="12" t="s">
        <v>254</v>
      </c>
      <c r="K8" s="12" t="s">
        <v>255</v>
      </c>
      <c r="N8" s="12" t="s">
        <v>256</v>
      </c>
      <c r="O8" s="12" t="s">
        <v>257</v>
      </c>
      <c r="P8" s="12" t="s">
        <v>258</v>
      </c>
      <c r="Q8" s="12" t="s">
        <v>259</v>
      </c>
      <c r="S8" s="12" t="s">
        <v>101</v>
      </c>
      <c r="X8" s="12" t="s">
        <v>248</v>
      </c>
      <c r="Y8" s="12" t="s">
        <v>259</v>
      </c>
    </row>
    <row r="9" spans="1:25" x14ac:dyDescent="0.3">
      <c r="A9" s="21" t="s">
        <v>228</v>
      </c>
      <c r="B9" s="22" t="s">
        <v>229</v>
      </c>
      <c r="C9" s="22" t="s">
        <v>230</v>
      </c>
      <c r="D9" s="23" t="s">
        <v>212</v>
      </c>
      <c r="J9" s="12" t="s">
        <v>91</v>
      </c>
      <c r="K9" s="12" t="s">
        <v>260</v>
      </c>
      <c r="O9" s="12" t="s">
        <v>261</v>
      </c>
      <c r="P9" s="12" t="s">
        <v>262</v>
      </c>
      <c r="S9" s="12" t="s">
        <v>245</v>
      </c>
    </row>
    <row r="10" spans="1:25" x14ac:dyDescent="0.3">
      <c r="A10" s="21" t="s">
        <v>228</v>
      </c>
      <c r="B10" s="22" t="s">
        <v>229</v>
      </c>
      <c r="C10" s="22" t="s">
        <v>230</v>
      </c>
      <c r="D10" s="23" t="s">
        <v>212</v>
      </c>
      <c r="J10" s="12" t="s">
        <v>263</v>
      </c>
      <c r="K10" s="12" t="s">
        <v>264</v>
      </c>
      <c r="O10" s="12" t="s">
        <v>265</v>
      </c>
      <c r="P10" s="12" t="s">
        <v>161</v>
      </c>
      <c r="S10" s="12" t="s">
        <v>232</v>
      </c>
    </row>
    <row r="11" spans="1:25" x14ac:dyDescent="0.3">
      <c r="A11" s="24" t="s">
        <v>228</v>
      </c>
      <c r="B11" s="25" t="s">
        <v>229</v>
      </c>
      <c r="C11" s="25" t="s">
        <v>230</v>
      </c>
      <c r="D11" s="26" t="s">
        <v>212</v>
      </c>
      <c r="J11" s="12" t="s">
        <v>132</v>
      </c>
      <c r="K11" s="12" t="s">
        <v>266</v>
      </c>
      <c r="O11" s="12" t="s">
        <v>259</v>
      </c>
      <c r="P11" s="12" t="s">
        <v>215</v>
      </c>
      <c r="S11" s="12" t="s">
        <v>103</v>
      </c>
    </row>
    <row r="12" spans="1:25" x14ac:dyDescent="0.3">
      <c r="J12" s="12" t="s">
        <v>267</v>
      </c>
      <c r="P12" s="12" t="s">
        <v>268</v>
      </c>
      <c r="S12" s="12" t="s">
        <v>132</v>
      </c>
    </row>
    <row r="13" spans="1:25" x14ac:dyDescent="0.3">
      <c r="J13" s="12" t="s">
        <v>259</v>
      </c>
      <c r="P13" s="12" t="s">
        <v>254</v>
      </c>
      <c r="S13" s="12" t="s">
        <v>259</v>
      </c>
    </row>
  </sheetData>
  <pageMargins left="0.75" right="0.75" top="1" bottom="1" header="0.511811023622047" footer="0.511811023622047"/>
  <pageSetup paperSize="9" orientation="portrait" horizontalDpi="300" verticalDpi="300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18</vt:i4>
      </vt:variant>
    </vt:vector>
  </HeadingPairs>
  <TitlesOfParts>
    <vt:vector size="28" baseType="lpstr">
      <vt:lpstr>L10 Dashboard</vt:lpstr>
      <vt:lpstr>Scorecard</vt:lpstr>
      <vt:lpstr>Rocks</vt:lpstr>
      <vt:lpstr>To-Dos</vt:lpstr>
      <vt:lpstr>Issues</vt:lpstr>
      <vt:lpstr>Headlines</vt:lpstr>
      <vt:lpstr>Meeting Archive</vt:lpstr>
      <vt:lpstr>Leadership Rollup</vt:lpstr>
      <vt:lpstr>Settings</vt:lpstr>
      <vt:lpstr>Archives</vt:lpstr>
      <vt:lpstr>ConfidenceLevels</vt:lpstr>
      <vt:lpstr>DepartmentList</vt:lpstr>
      <vt:lpstr>GoodBad</vt:lpstr>
      <vt:lpstr>HeadlineTypes</vt:lpstr>
      <vt:lpstr>IssueSources</vt:lpstr>
      <vt:lpstr>IssueStatuses</vt:lpstr>
      <vt:lpstr>IssueTypes</vt:lpstr>
      <vt:lpstr>OwnerList</vt:lpstr>
      <vt:lpstr>PriorityList</vt:lpstr>
      <vt:lpstr>QuarterList</vt:lpstr>
      <vt:lpstr>ReportingFrequency</vt:lpstr>
      <vt:lpstr>RockStatuses</vt:lpstr>
      <vt:lpstr>RockTypes</vt:lpstr>
      <vt:lpstr>ScorecardCategories</vt:lpstr>
      <vt:lpstr>SourceCategories</vt:lpstr>
      <vt:lpstr>TargetTypes</vt:lpstr>
      <vt:lpstr>TodoStatuses</vt:lpstr>
      <vt:lpstr>YesNo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Arthur Mielnik</dc:creator>
  <dc:description/>
  <cp:lastModifiedBy>Alaska A</cp:lastModifiedBy>
  <cp:revision>0</cp:revision>
  <dcterms:created xsi:type="dcterms:W3CDTF">2026-05-01T20:42:53Z</dcterms:created>
  <dcterms:modified xsi:type="dcterms:W3CDTF">2026-05-01T21:15:37Z</dcterms:modified>
  <dc:language>en-US</dc:language>
</cp:coreProperties>
</file>